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00" windowHeight="11820" tabRatio="714" firstSheet="4"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<sst xmlns="http://schemas.openxmlformats.org/spreadsheetml/2006/main" count="2122" uniqueCount="725">
  <si>
    <t>2022年部门预算公开表</t>
  </si>
  <si>
    <t>单位编码：</t>
  </si>
  <si>
    <t>单位名称：</t>
  </si>
  <si>
    <t>岳阳县水利局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</si>
  <si>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</si>
  <si>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</si>
  <si>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</si>
  <si>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</si>
  <si>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</si>
  <si>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</si>
  <si>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</si>
  <si>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</si>
  <si>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</si>
  <si>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</si>
  <si>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</si>
  <si>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</si>
  <si>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</si>
  <si>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</si>
  <si>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</si>
  <si>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</si>
  <si>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</si>
  <si>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</si>
  <si>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</si>
  <si>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</si>
  <si>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</si>
  <si>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</si>
  <si>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</si>
  <si>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</si>
  <si>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</si>
  <si>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单位：421001-岳阳县水利局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</si>
  <si>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</si>
  <si>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</si>
  <si>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</si>
  <si>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</si>
  <si>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</si>
  <si>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</si>
  <si>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</si>
  <si>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</si>
  <si>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</si>
  <si>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</si>
  <si>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</si>
  <si>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</si>
  <si>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</si>
  <si>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</si>
  <si>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</si>
  <si>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</si>
  <si>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</si>
  <si>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</si>
  <si>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</si>
  <si>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</si>
  <si>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</si>
  <si>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</si>
  <si>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</si>
  <si>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</si>
  <si>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</si>
  <si>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</si>
  <si>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</si>
  <si>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</si>
  <si>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</si>
  <si>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</si>
  <si>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</si>
  <si>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</si>
  <si>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</si>
  <si>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</si>
  <si>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</si>
  <si>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</si>
  <si>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</si>
  <si>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</si>
  <si>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</si>
  <si>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</si>
  <si>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</si>
  <si>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</si>
  <si>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</si>
  <si>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</si>
  <si>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</si>
  <si>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</si>
  <si>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</si>
  <si>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</si>
  <si>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</si>
  <si>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</si>
  <si>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</si>
  <si>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</si>
  <si>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</si>
  <si>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</si>
  <si>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</si>
  <si>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</si>
  <si>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</si>
  <si>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</si>
  <si>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</si>
  <si>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</si>
  <si>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</si>
  <si>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</si>
  <si>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</si>
  <si>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</si>
  <si>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</si>
  <si>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</si>
  <si>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</si>
  <si>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</si>
  <si>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</si>
  <si>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</si>
  <si>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</si>
  <si>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</si>
  <si>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</si>
  <si>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</si>
  <si>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</si>
  <si>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</si>
  <si>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</si>
  <si>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</si>
  <si>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</si>
  <si>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</si>
  <si>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</si>
  <si>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</si>
  <si>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</si>
  <si>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</si>
  <si>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</si>
  <si>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</si>
  <si>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</si>
  <si>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</si>
  <si>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</si>
  <si>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</si>
  <si>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</si>
  <si>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</si>
  <si>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</si>
  <si>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</si>
  <si>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</si>
  <si>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</si>
  <si>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</si>
  <si>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</si>
  <si>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</si>
  <si>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</si>
  <si>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</si>
  <si>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单位：421001岳阳县水利局</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</si>
  <si>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</si>
  <si>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</si>
  <si>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</si>
  <si>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</si>
  <si>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</si>
  <si>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</si>
  <si>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</si>
  <si>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</si>
  <si>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</si>
  <si>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</si>
  <si>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</si>
  <si>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</si>
  <si>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</si>
  <si>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</si>
  <si>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</si>
  <si>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</si>
  <si>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</si>
  <si>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</si>
  <si>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</si>
  <si>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</si>
  <si>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421001</t>
  </si>
  <si>
    <t xml:space="preserve">  岳阳县水利局</t>
  </si>
  <si>
    <t xml:space="preserve">  421002</t>
  </si>
  <si>
    <t xml:space="preserve">  岳阳县水资源与水土保持监测中心</t>
  </si>
  <si>
    <t xml:space="preserve">  421003</t>
  </si>
  <si>
    <t xml:space="preserve">  岳阳县铁山渠道管理所</t>
  </si>
  <si>
    <t xml:space="preserve">  421004</t>
  </si>
  <si>
    <t xml:space="preserve">  岳阳县新墙水库管理所</t>
  </si>
  <si>
    <t xml:space="preserve">  421005</t>
  </si>
  <si>
    <t xml:space="preserve">  岳阳县中洲堤垸服务所</t>
  </si>
  <si>
    <t xml:space="preserve">  421006</t>
  </si>
  <si>
    <t xml:space="preserve">  岳阳县大坳水库服务所</t>
  </si>
  <si>
    <t xml:space="preserve">  421007</t>
  </si>
  <si>
    <t xml:space="preserve">  岳阳县岳坊水库服务所</t>
  </si>
  <si>
    <t xml:space="preserve">  岳阳县云段水库服务所</t>
  </si>
  <si>
    <t>功能科目</t>
  </si>
  <si>
    <t>科目编码</t>
  </si>
  <si>
    <t>科目名称</t>
  </si>
  <si>
    <t>基本支出</t>
  </si>
  <si>
    <t>项目支出</t>
  </si>
  <si>
    <t>事业单位经营支出</t>
  </si>
  <si>
    <t>上缴上级支出</t>
  </si>
  <si>
    <t>对附属单位补助支出</t>
  </si>
  <si>
    <t>类</t>
  </si>
  <si>
    <t>款</t>
  </si>
  <si>
    <t>项</t>
  </si>
  <si>
    <t>421</t>
  </si>
  <si>
    <t>社会保障和就业支出</t>
  </si>
  <si>
    <t>05</t>
  </si>
  <si>
    <t>行政事业单位养老支出</t>
  </si>
  <si>
    <t>208</t>
  </si>
  <si>
    <t xml:space="preserve">    2080505</t>
  </si>
  <si>
    <t xml:space="preserve">    机关事业单位基本养老保险缴费支出</t>
  </si>
  <si>
    <t>06</t>
  </si>
  <si>
    <t xml:space="preserve">    2080506</t>
  </si>
  <si>
    <t xml:space="preserve">    机关事业单位职业年金缴费支出</t>
  </si>
  <si>
    <t>其他社会保障和就业支出</t>
  </si>
  <si>
    <t>99</t>
  </si>
  <si>
    <t xml:space="preserve">    2089999</t>
  </si>
  <si>
    <t xml:space="preserve">    其他社会保障和就业支出</t>
  </si>
  <si>
    <t>210</t>
  </si>
  <si>
    <t>卫生健康支出</t>
  </si>
  <si>
    <t>11</t>
  </si>
  <si>
    <t>行政事业单位医疗</t>
  </si>
  <si>
    <t>01</t>
  </si>
  <si>
    <t xml:space="preserve">    2101101</t>
  </si>
  <si>
    <t xml:space="preserve">    行政（事业）单位医疗</t>
  </si>
  <si>
    <t>213</t>
  </si>
  <si>
    <t>农林水支出</t>
  </si>
  <si>
    <t>03</t>
  </si>
  <si>
    <t>水利</t>
  </si>
  <si>
    <t xml:space="preserve">    2130301</t>
  </si>
  <si>
    <t xml:space="preserve">    行政运行（事业支出）</t>
  </si>
  <si>
    <t>221</t>
  </si>
  <si>
    <t>住房保障支出</t>
  </si>
  <si>
    <t>02</t>
  </si>
  <si>
    <t>住房改革支出</t>
  </si>
  <si>
    <t xml:space="preserve">    2210201</t>
  </si>
  <si>
    <t xml:space="preserve">    住房公积金</t>
  </si>
  <si>
    <t>科目代码</t>
  </si>
  <si>
    <t>科目名称（功能科目）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</si>
  <si>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</si>
  <si>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</si>
  <si>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</si>
  <si>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</si>
  <si>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</si>
  <si>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</si>
  <si>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</si>
  <si>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</si>
  <si>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</si>
  <si>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</si>
  <si>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</si>
  <si>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</si>
  <si>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</si>
  <si>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</si>
  <si>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</si>
  <si>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行政运行</t>
  </si>
  <si>
    <t xml:space="preserve">    水利工程运行与维护</t>
  </si>
  <si>
    <t>10</t>
  </si>
  <si>
    <t xml:space="preserve">    水土保持</t>
  </si>
  <si>
    <t xml:space="preserve">    行政单位医疗</t>
  </si>
  <si>
    <t>单位代码</t>
  </si>
  <si>
    <t>单位名称（功能科目）</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</si>
  <si>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</si>
  <si>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</si>
  <si>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</si>
  <si>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</si>
  <si>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</si>
  <si>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</si>
  <si>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</si>
  <si>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</si>
  <si>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</si>
  <si>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421001</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</si>
  <si>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</si>
  <si>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</si>
  <si>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</si>
  <si>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</si>
  <si>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</si>
  <si>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</si>
  <si>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</si>
  <si>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</si>
  <si>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</si>
  <si>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</si>
  <si>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</si>
  <si>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</si>
  <si>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</si>
  <si>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</si>
  <si>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</si>
  <si>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</si>
  <si>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</si>
  <si>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</si>
  <si>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</si>
  <si>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</si>
  <si>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</si>
  <si>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</si>
  <si>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</si>
  <si>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</si>
  <si>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</si>
  <si>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</si>
  <si>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</si>
  <si>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</si>
  <si>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</si>
  <si>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</si>
  <si>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</si>
  <si>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</si>
  <si>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</si>
  <si>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</si>
  <si>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</si>
  <si>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</si>
  <si>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</si>
  <si>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</si>
  <si>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</si>
  <si>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</si>
  <si>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</si>
  <si>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</si>
  <si>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</si>
  <si>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</si>
  <si>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</si>
  <si>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</si>
  <si>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</si>
  <si>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</si>
  <si>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</si>
  <si>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</si>
  <si>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</si>
  <si>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</si>
  <si>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</si>
  <si>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</si>
  <si>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</si>
  <si>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</si>
  <si>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</si>
  <si>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</si>
  <si>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</si>
  <si>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</si>
  <si>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</si>
  <si>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</si>
  <si>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</si>
  <si>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</si>
  <si>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</si>
  <si>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</si>
  <si>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</si>
  <si>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</si>
  <si>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</si>
  <si>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</si>
  <si>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</si>
  <si>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</si>
  <si>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</si>
  <si>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</si>
  <si>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</si>
  <si>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</si>
  <si>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</si>
  <si>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</si>
  <si>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</si>
  <si>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</si>
  <si>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</si>
  <si>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</si>
  <si>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</si>
  <si>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</si>
  <si>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</si>
  <si>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</si>
  <si>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</si>
  <si>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</si>
  <si>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</si>
  <si>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</si>
  <si>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</si>
  <si>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</si>
  <si>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</si>
  <si>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</si>
  <si>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</si>
  <si>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</si>
  <si>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</si>
  <si>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</si>
  <si>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</si>
  <si>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</si>
  <si>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</si>
  <si>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</si>
  <si>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</si>
  <si>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</si>
  <si>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</si>
  <si>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</si>
  <si>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</si>
  <si>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</si>
  <si>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</si>
  <si>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</si>
  <si>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</si>
  <si>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</si>
  <si>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</si>
  <si>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</si>
  <si>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</si>
  <si>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注：本年度无对个人和家庭的补助，故本表无数据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</si>
  <si>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</si>
  <si>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</si>
  <si>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</si>
  <si>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</si>
  <si>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</si>
  <si>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</si>
  <si>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</si>
  <si>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</si>
  <si>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</si>
  <si>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</si>
  <si>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</si>
  <si>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</si>
  <si>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</si>
  <si>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</si>
  <si>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</si>
  <si>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</si>
  <si>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</si>
  <si>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</si>
  <si>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</si>
  <si>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 xml:space="preserve">    421002</t>
  </si>
  <si>
    <t xml:space="preserve">    421003</t>
  </si>
  <si>
    <t xml:space="preserve">    421004</t>
  </si>
  <si>
    <t xml:space="preserve">    421005</t>
  </si>
  <si>
    <t xml:space="preserve">    421006</t>
  </si>
  <si>
    <t xml:space="preserve">    421007</t>
  </si>
  <si>
    <t xml:space="preserve">    421008</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</si>
  <si>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</si>
  <si>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</si>
  <si>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</si>
  <si>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</si>
  <si>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</si>
  <si>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</si>
  <si>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</si>
  <si>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</si>
  <si>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</si>
  <si>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</si>
  <si>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</si>
  <si>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</si>
  <si>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</si>
  <si>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</si>
  <si>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</si>
  <si>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</si>
  <si>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</si>
  <si>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</si>
  <si>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</si>
  <si>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</si>
  <si>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</si>
  <si>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</si>
  <si>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</si>
  <si>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</si>
  <si>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</si>
  <si>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</si>
  <si>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</si>
  <si>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</si>
  <si>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</si>
  <si>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注：本年度无政府性基金预算支出，故本表无数据</t>
  </si>
  <si>
    <t>注：本年度无政府性基金预算支出，故本表无数据。</t>
  </si>
  <si>
    <t>国有资本经营预算支出表</t>
  </si>
  <si>
    <t>本年国有资本经营预算支出</t>
  </si>
  <si>
    <t>注：本年度无国有资本经营预算支出，故本表无数据</t>
  </si>
  <si>
    <t>本年财政专户管理资金预算支出</t>
  </si>
  <si>
    <t>注：本年度无财政专户管理资金预算支出，故本表无数据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</si>
  <si>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</si>
  <si>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</si>
  <si>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</si>
  <si>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</si>
  <si>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</si>
  <si>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</si>
  <si>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</si>
  <si>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</si>
  <si>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</si>
  <si>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</si>
  <si>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</si>
  <si>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</si>
  <si>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</si>
  <si>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421001</t>
  </si>
  <si>
    <t>运转其他类定额补助</t>
  </si>
  <si>
    <t xml:space="preserve">   定额补助</t>
  </si>
  <si>
    <t>运转其他类会议费</t>
  </si>
  <si>
    <t xml:space="preserve">   会议费</t>
  </si>
  <si>
    <t>运转其他类其他运转（职业年金）</t>
  </si>
  <si>
    <t xml:space="preserve">   其他运转（职业年金）</t>
  </si>
  <si>
    <t>特定目标类农村饮水水质安全检测</t>
  </si>
  <si>
    <t xml:space="preserve">   农村饮水水质安全检测</t>
  </si>
  <si>
    <t>特定目标类水政执法</t>
  </si>
  <si>
    <t xml:space="preserve">   水政执法</t>
  </si>
  <si>
    <t xml:space="preserve">   421002</t>
  </si>
  <si>
    <t>运转其他类其他类</t>
  </si>
  <si>
    <t xml:space="preserve">   其他类</t>
  </si>
  <si>
    <t>运转其他类水土保持监测定额补助</t>
  </si>
  <si>
    <t xml:space="preserve">   水土保持监测定额补助</t>
  </si>
  <si>
    <t>运转其他类水土保持监测经费</t>
  </si>
  <si>
    <t xml:space="preserve">   水土保持监测经费</t>
  </si>
  <si>
    <t xml:space="preserve">   421004</t>
  </si>
  <si>
    <t>运转其他类新墙水库水源保护</t>
  </si>
  <si>
    <t xml:space="preserve">   新墙水库水源保护</t>
  </si>
  <si>
    <t xml:space="preserve">   421006</t>
  </si>
  <si>
    <t>运转其他类水库管理运行</t>
  </si>
  <si>
    <t xml:space="preserve">   水库管理运行</t>
  </si>
  <si>
    <t xml:space="preserve">   421007</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</si>
  <si>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</si>
  <si>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</si>
  <si>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</si>
  <si>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</si>
  <si>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</si>
  <si>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</si>
  <si>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</si>
  <si>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</si>
  <si>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</si>
  <si>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</si>
  <si>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</si>
  <si>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</si>
  <si>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</si>
  <si>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</si>
  <si>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421001</t>
  </si>
  <si>
    <t xml:space="preserve">  定额补助</t>
  </si>
  <si>
    <t>按文件定额发放</t>
  </si>
  <si>
    <t>产出指标</t>
  </si>
  <si>
    <t>数量指标</t>
  </si>
  <si>
    <t>定额补助</t>
  </si>
  <si>
    <t>元</t>
  </si>
  <si>
    <t>未达标准值酌情扣分</t>
  </si>
  <si>
    <t>定量</t>
  </si>
  <si>
    <t>生态环境成本指标</t>
  </si>
  <si>
    <t>无</t>
  </si>
  <si>
    <t>社会成本指标</t>
  </si>
  <si>
    <t>经济成本指标</t>
  </si>
  <si>
    <t>≤1000000</t>
  </si>
  <si>
    <t>≤</t>
  </si>
  <si>
    <t>时效指标</t>
  </si>
  <si>
    <t>2022年</t>
  </si>
  <si>
    <t>年</t>
  </si>
  <si>
    <t>按年发放</t>
  </si>
  <si>
    <t>定性</t>
  </si>
  <si>
    <t>质量指标</t>
  </si>
  <si>
    <t>100%</t>
  </si>
  <si>
    <t>%</t>
  </si>
  <si>
    <t>满意度指标</t>
  </si>
  <si>
    <t>服务对象满意度指标</t>
  </si>
  <si>
    <t>定额补助人员满意度</t>
  </si>
  <si>
    <t>满意度达100%</t>
  </si>
  <si>
    <t>≥</t>
  </si>
  <si>
    <t>效益指标</t>
  </si>
  <si>
    <t>经济效益指标</t>
  </si>
  <si>
    <t>社会效益指标</t>
  </si>
  <si>
    <t>合格</t>
  </si>
  <si>
    <t>严格控制非生产性开支</t>
  </si>
  <si>
    <t>生态效益指标</t>
  </si>
  <si>
    <t>严格控制费用支出</t>
  </si>
  <si>
    <t>会议次数</t>
  </si>
  <si>
    <t>20次</t>
  </si>
  <si>
    <t>全年召开会议20次</t>
  </si>
  <si>
    <t>未达指标值酌情扣分</t>
  </si>
  <si>
    <t>次</t>
  </si>
  <si>
    <t>≤45200</t>
  </si>
  <si>
    <t>会议标准</t>
  </si>
  <si>
    <t>高质量</t>
  </si>
  <si>
    <t>高质量高标准完成</t>
  </si>
  <si>
    <t>会议完成时间</t>
  </si>
  <si>
    <t>1年</t>
  </si>
  <si>
    <t>12月底完成</t>
  </si>
  <si>
    <t>服务对象满意度</t>
  </si>
  <si>
    <t>≥95%</t>
  </si>
  <si>
    <t>满意</t>
  </si>
  <si>
    <t>按会议精神落实到位</t>
  </si>
  <si>
    <t>会议精神100%传达落实</t>
  </si>
  <si>
    <t xml:space="preserve">  农村饮水水质安全检测</t>
  </si>
  <si>
    <t>饮水群众满意度</t>
  </si>
  <si>
    <t>≥100%</t>
  </si>
  <si>
    <t>农村饮水对象户满意度达100%</t>
  </si>
  <si>
    <t>保证水质达标</t>
  </si>
  <si>
    <t>突出农村饮水水质安全</t>
  </si>
  <si>
    <t>保证群众饮水安全</t>
  </si>
  <si>
    <t>解决农村饮水水质安全问题</t>
  </si>
  <si>
    <t>农村饮水水质安全检测经费</t>
  </si>
  <si>
    <t>≤300000</t>
  </si>
  <si>
    <t>饮水安全经费</t>
  </si>
  <si>
    <t>保证水质安全</t>
  </si>
  <si>
    <t>安全饮水经费</t>
  </si>
  <si>
    <t>保证水质安全经费到位</t>
  </si>
  <si>
    <t>保证安全饮水经费到位</t>
  </si>
  <si>
    <t>2022年1月-12月</t>
  </si>
  <si>
    <t xml:space="preserve">  其他运转（职业年金）</t>
  </si>
  <si>
    <t>职业年金</t>
  </si>
  <si>
    <t>1无</t>
  </si>
  <si>
    <t>职业年金满意度</t>
  </si>
  <si>
    <t>未达指标值扣分</t>
  </si>
  <si>
    <t>1-12月</t>
  </si>
  <si>
    <t>按时发放</t>
  </si>
  <si>
    <t>5000</t>
  </si>
  <si>
    <t>合理</t>
  </si>
  <si>
    <t>预算控制数</t>
  </si>
  <si>
    <t>≤5000</t>
  </si>
  <si>
    <t xml:space="preserve">  水政执法</t>
  </si>
  <si>
    <t>持续提升</t>
  </si>
  <si>
    <t>水政执法经费</t>
  </si>
  <si>
    <t>≤1100000</t>
  </si>
  <si>
    <t>实地考察严格核实</t>
  </si>
  <si>
    <t>水政执法</t>
  </si>
  <si>
    <t>2022年1-12月</t>
  </si>
  <si>
    <t>社会群众满意度</t>
  </si>
  <si>
    <t>优化执法环境</t>
  </si>
  <si>
    <t>解决水行政执法</t>
  </si>
  <si>
    <t>改善水质污染</t>
  </si>
  <si>
    <t>突出乡村特色保护生态环境</t>
  </si>
  <si>
    <t xml:space="preserve">  其他类</t>
  </si>
  <si>
    <t>满足经费正常运转</t>
  </si>
  <si>
    <t>保证人员满意度</t>
  </si>
  <si>
    <t>满意度</t>
  </si>
  <si>
    <t>成本指标</t>
  </si>
  <si>
    <t>≤138399</t>
  </si>
  <si>
    <t>水土运转经费</t>
  </si>
  <si>
    <t xml:space="preserve">  水土保持监测定额补助</t>
  </si>
  <si>
    <t>土地抽样监测</t>
  </si>
  <si>
    <t>≥30</t>
  </si>
  <si>
    <t>实地抽样</t>
  </si>
  <si>
    <t>按未达到指标值扣分</t>
  </si>
  <si>
    <t>处</t>
  </si>
  <si>
    <t>土地监测达标率</t>
  </si>
  <si>
    <t>土地监测达标</t>
  </si>
  <si>
    <t xml:space="preserve">	 无</t>
  </si>
  <si>
    <t>≤840000</t>
  </si>
  <si>
    <t>严格控制非生产性开支合理利用</t>
  </si>
  <si>
    <t>群众使用水、土的满意度</t>
  </si>
  <si>
    <t>≥98%</t>
  </si>
  <si>
    <t>保证土地覆盖率</t>
  </si>
  <si>
    <t xml:space="preserve">	≥ 95%</t>
  </si>
  <si>
    <t>保护生态环境</t>
  </si>
  <si>
    <t>土地利用率</t>
  </si>
  <si>
    <t>保护水资源合理利用</t>
  </si>
  <si>
    <t xml:space="preserve">  水土保持监测经费</t>
  </si>
  <si>
    <t>按文件指标执行</t>
  </si>
  <si>
    <t>按未达标值扣分</t>
  </si>
  <si>
    <t>保护水土流失</t>
  </si>
  <si>
    <t xml:space="preserve">	 土地监测达标</t>
  </si>
  <si>
    <t xml:space="preserve">	≥ 98%</t>
  </si>
  <si>
    <t>水土保持监测</t>
  </si>
  <si>
    <t>≤750000</t>
  </si>
  <si>
    <t xml:space="preserve">  新墙水库水源保护</t>
  </si>
  <si>
    <t>保证水生态安全</t>
  </si>
  <si>
    <t>保证社会群众对水库水源水质满意</t>
  </si>
  <si>
    <t>新墙水库水源保护经费</t>
  </si>
  <si>
    <t>≤218000</t>
  </si>
  <si>
    <t>水库水源保护经费</t>
  </si>
  <si>
    <t>水源保护控制成本</t>
  </si>
  <si>
    <t>指标内容</t>
  </si>
  <si>
    <t>对新墙水库水质保护</t>
  </si>
  <si>
    <t>1座</t>
  </si>
  <si>
    <t>新墙水库水质保护</t>
  </si>
  <si>
    <t>座</t>
  </si>
  <si>
    <t>水质达标</t>
  </si>
  <si>
    <t>月</t>
  </si>
  <si>
    <t xml:space="preserve">  水库管理运行</t>
  </si>
  <si>
    <t>按文件保证水库管理运行</t>
  </si>
  <si>
    <t>水库渠道维护经费</t>
  </si>
  <si>
    <t>≤210000</t>
  </si>
  <si>
    <t>水库渠道维护成本</t>
  </si>
  <si>
    <t>水库管理运行</t>
  </si>
  <si>
    <t>水库管理运行经费</t>
  </si>
  <si>
    <t>水库水质达标</t>
  </si>
  <si>
    <t>≥90%</t>
  </si>
  <si>
    <t>达标率</t>
  </si>
  <si>
    <t>大坳水库</t>
  </si>
  <si>
    <t>≥13000</t>
  </si>
  <si>
    <t>灌溉水田面积</t>
  </si>
  <si>
    <t>亩</t>
  </si>
  <si>
    <t>社会群众对水库管理满意度</t>
  </si>
  <si>
    <t>保证水发电灌溉效益</t>
  </si>
  <si>
    <t>≥80万元</t>
  </si>
  <si>
    <t>保证发电收入</t>
  </si>
  <si>
    <t>保证群众用电用水达标</t>
  </si>
  <si>
    <t>保证水库水质达标率</t>
  </si>
  <si>
    <t>≤250000</t>
  </si>
  <si>
    <t>岳坊水库</t>
  </si>
  <si>
    <t>≥15000</t>
  </si>
  <si>
    <t>服务群众满意度</t>
  </si>
  <si>
    <t>≥100万元</t>
  </si>
  <si>
    <t>保证群众用电用水</t>
  </si>
  <si>
    <t>整体支出绩效目标表</t>
  </si>
  <si>
    <t>单位：岳阳县水利局</t>
  </si>
  <si>
    <t>年度预算申请</t>
  </si>
  <si>
    <t>整体绩效目标</t>
  </si>
  <si>
    <t>部门整体支出年度绩效目标</t>
  </si>
  <si>
    <t>按收入性质分</t>
  </si>
  <si>
    <t>按支出性质分</t>
  </si>
  <si>
    <t>政府性基金拨款</t>
  </si>
  <si>
    <t>其他资金</t>
  </si>
  <si>
    <t>度量单位</t>
  </si>
  <si>
    <t>指标值说明</t>
  </si>
  <si>
    <t>岳阳到水利局</t>
  </si>
  <si>
    <t xml:space="preserve">目标1： 保障水利部门正常运行，正确履职
目标2： 做好防汛抗旱、山洪灾害治理工作             
目标3：做好安全生态水系建设项目工作   
目标4：水利水毁修复
目标5：农村饮水安全巩固提升        </t>
  </si>
  <si>
    <t>重点工作任务完成</t>
  </si>
  <si>
    <t>安全饮水水质监测</t>
  </si>
  <si>
    <t>30</t>
  </si>
  <si>
    <t>万元</t>
  </si>
  <si>
    <t>反映安全饮水水质监测支出</t>
  </si>
  <si>
    <t>履职目标实现</t>
  </si>
  <si>
    <t>确保安全饮水水质监测工作及时完成</t>
  </si>
  <si>
    <t>100</t>
  </si>
  <si>
    <t>反映安全饮水水质监测工作完成情况</t>
  </si>
  <si>
    <t>履职效益</t>
  </si>
  <si>
    <t>生态效益</t>
  </si>
  <si>
    <t>发展绿色农业，改善农村饮水效益明显</t>
  </si>
  <si>
    <t xml:space="preserve"> 社会公众或服务对象满意度</t>
  </si>
  <si>
    <t>98</t>
  </si>
  <si>
    <t>反映服务对象满意度</t>
  </si>
  <si>
    <t>421002</t>
  </si>
  <si>
    <t>岳阳县水资源与水土保持监测中心</t>
  </si>
  <si>
    <t>负责全县水资源与水土保持监测动态监测、调查、技术审查、评价和论证，行政事业性规费征收,全县范围内涉砂涉矿企业及开发建设项目水土保持流失情况的巡查。承办上级主管部门交办的其他工作。</t>
  </si>
  <si>
    <t xml:space="preserve"> 水资源与水土保持监测动态监测</t>
  </si>
  <si>
    <t>90</t>
  </si>
  <si>
    <t>负责全县水资源与水土保持监测动态监测、调查、行政事业性规费征收及水土流失情况的巡查</t>
  </si>
  <si>
    <t xml:space="preserve">  水资源与水土保持监测动态监测</t>
  </si>
  <si>
    <t xml:space="preserve">   水资源与水土保持监测动态监测</t>
  </si>
  <si>
    <t xml:space="preserve"> 提高水利服务能力，确保农村水利设施长效发挥作用，保证农业增收和农民增收。</t>
  </si>
  <si>
    <t xml:space="preserve"> 服务对象满意度</t>
  </si>
  <si>
    <t>95</t>
  </si>
  <si>
    <t>做好水土保持运行工作，服务于民。</t>
  </si>
  <si>
    <t>421003</t>
  </si>
  <si>
    <t>岳阳县铁山渠道管理所</t>
  </si>
  <si>
    <t>负责铁山灌区南干渠岳阳县范围内的所有分干渠和附建物的维护管理；承担铁山南灌区岳阳县范围内所受益乡镇的农田灌溉；负责管理范围内渠道工程的安全运行；直接参与放水抗旱工作。</t>
  </si>
  <si>
    <t xml:space="preserve">  渠道运行与维护</t>
  </si>
  <si>
    <t xml:space="preserve">   渠道运行与维护</t>
  </si>
  <si>
    <t>提高水利服务能力，确保农田灌区安全运行</t>
  </si>
  <si>
    <t>做好渠道日常运行与维护工作，服务于民</t>
  </si>
  <si>
    <t>421004</t>
  </si>
  <si>
    <t>岳阳县新墙水库管理所</t>
  </si>
  <si>
    <t>负责辖区内水利法规、政策的贯彻实施；负责库区水资源的统一管理和征收水费工作，负责水库大堤、引水工程、供水工程及库区灌溉工程与附属物的维护和管理工作；负责辖区内防洪、抗旱、村镇供水等。</t>
  </si>
  <si>
    <t xml:space="preserve"> 库区水资源的统一管理和征收水费工作</t>
  </si>
  <si>
    <t>水资源费及水费的回收率达95%以上</t>
  </si>
  <si>
    <t xml:space="preserve"> 负责水库大堤、引水工程、供水工程及库区灌溉工程与附属物的维护和管理工作</t>
  </si>
  <si>
    <t>=</t>
  </si>
  <si>
    <t>做好水库运行与维护的日常工作</t>
  </si>
  <si>
    <t>负责辖区内防洪、抗旱、村镇供水</t>
  </si>
  <si>
    <t>做好防汛防洪抗旱、村镇供水工作</t>
  </si>
  <si>
    <t xml:space="preserve">  库区水资源的统一管理和征收水费</t>
  </si>
  <si>
    <t>提高水利服务能力，确保农村水利设施长效发挥作用</t>
  </si>
  <si>
    <t>提高水利服务能力，确保农村水利设施长效发挥作用，保证农业增收和农民增收</t>
  </si>
  <si>
    <t>做好水库日常运行与维护工作，服务于民，让人民满意</t>
  </si>
  <si>
    <t>421005</t>
  </si>
  <si>
    <t>岳阳县中洲堤垸服务所</t>
  </si>
  <si>
    <t>确保防洪渡汛，提高抗旱能力、保证当地人民生命财产安全</t>
  </si>
  <si>
    <t xml:space="preserve"> 防汛工作经费</t>
  </si>
  <si>
    <t>50</t>
  </si>
  <si>
    <t>反映本部门防汛经费情况</t>
  </si>
  <si>
    <t xml:space="preserve"> 保证防汛工作正常运转</t>
  </si>
  <si>
    <t>反映本部门防汛运转完成情况</t>
  </si>
  <si>
    <t xml:space="preserve"> 防汛设备维护</t>
  </si>
  <si>
    <t>1</t>
  </si>
  <si>
    <t>反映反映设备维护次数</t>
  </si>
  <si>
    <t>反映服务对象满意情况</t>
  </si>
  <si>
    <t>421006</t>
  </si>
  <si>
    <t>岳阳县大坳水库服务所</t>
  </si>
  <si>
    <t>确保防洪渡汛，提高抗旱能力、确保当地人民生命财产安全</t>
  </si>
  <si>
    <t>40</t>
  </si>
  <si>
    <t>保证防汛工作正常运转</t>
  </si>
  <si>
    <t>反应本部门制定的年度工作目标达成情况</t>
  </si>
  <si>
    <t>反映防汛设备状态</t>
  </si>
  <si>
    <t>反映服务对象对部门工作的满意情况</t>
  </si>
  <si>
    <t>421007</t>
  </si>
  <si>
    <t>岳阳县岳坊水库服务所</t>
  </si>
  <si>
    <t>反映本部门制定的年度工作目标达成情况</t>
  </si>
  <si>
    <t>岳阳县云段水库服务所</t>
  </si>
  <si>
    <t>已纳入局机关整体绩效目标考核</t>
  </si>
</sst>
</file>

<file path=xl/styles.xml><?xml version="1.0" encoding="utf-8"?>
<styleSheet xmlns="http://schemas.openxmlformats.org/spreadsheetml/2006/main">
  <numFmts count="5">
    <numFmt numFmtId="176" formatCode="#,##0.00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9">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sz val="11"/>
      <color indexed="8"/>
      <name val="宋体"/>
      <charset val="134"/>
      <scheme val="minor"/>
    </font>
    <font>
      <sz val="11"/>
      <color rgb="FF000000"/>
      <name val="宋体"/>
      <charset val="134"/>
      <scheme val="minor"/>
    </font>
    <font>
      <sz val="12"/>
      <name val="宋体"/>
      <charset val="134"/>
    </font>
    <font>
      <b/>
      <sz val="11"/>
      <color indexed="8"/>
      <name val="宋体"/>
      <charset val="134"/>
      <scheme val="minor"/>
    </font>
    <font>
      <sz val="11"/>
      <color theme="1"/>
      <name val="宋体"/>
      <charset val="134"/>
      <scheme val="minor"/>
    </font>
    <font>
      <b/>
      <sz val="10"/>
      <color theme="1"/>
      <name val="宋体"/>
      <charset val="134"/>
      <scheme val="minor"/>
    </font>
    <font>
      <sz val="10"/>
      <color theme="1"/>
      <name val="宋体"/>
      <charset val="134"/>
      <scheme val="minor"/>
    </font>
    <font>
      <b/>
      <sz val="15"/>
      <name val="SimSun"/>
      <charset val="134"/>
    </font>
    <font>
      <sz val="11"/>
      <name val="SimSun"/>
      <charset val="134"/>
    </font>
    <font>
      <b/>
      <sz val="20"/>
      <name val="SimSun"/>
      <charset val="134"/>
    </font>
    <font>
      <sz val="11"/>
      <color theme="1"/>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theme="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rgb="FF000000"/>
      </bottom>
      <diagonal/>
    </border>
    <border>
      <left/>
      <right style="thin">
        <color auto="1"/>
      </right>
      <top/>
      <bottom style="thin">
        <color rgb="FF000000"/>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12" fillId="0" borderId="0">
      <alignment vertical="center"/>
    </xf>
    <xf numFmtId="0" fontId="24" fillId="23" borderId="0" applyNumberFormat="0" applyBorder="0" applyAlignment="0" applyProtection="0">
      <alignment vertical="center"/>
    </xf>
    <xf numFmtId="0" fontId="20" fillId="33" borderId="0" applyNumberFormat="0" applyBorder="0" applyAlignment="0" applyProtection="0">
      <alignment vertical="center"/>
    </xf>
    <xf numFmtId="0" fontId="24" fillId="28" borderId="0" applyNumberFormat="0" applyBorder="0" applyAlignment="0" applyProtection="0">
      <alignment vertical="center"/>
    </xf>
    <xf numFmtId="0" fontId="37" fillId="26" borderId="25" applyNumberFormat="0" applyAlignment="0" applyProtection="0">
      <alignment vertical="center"/>
    </xf>
    <xf numFmtId="0" fontId="20" fillId="15" borderId="0" applyNumberFormat="0" applyBorder="0" applyAlignment="0" applyProtection="0">
      <alignment vertical="center"/>
    </xf>
    <xf numFmtId="0" fontId="20" fillId="17" borderId="0" applyNumberFormat="0" applyBorder="0" applyAlignment="0" applyProtection="0">
      <alignment vertical="center"/>
    </xf>
    <xf numFmtId="44" fontId="14" fillId="0" borderId="0" applyFont="0" applyFill="0" applyBorder="0" applyAlignment="0" applyProtection="0">
      <alignment vertical="center"/>
    </xf>
    <xf numFmtId="0" fontId="24" fillId="29" borderId="0" applyNumberFormat="0" applyBorder="0" applyAlignment="0" applyProtection="0">
      <alignment vertical="center"/>
    </xf>
    <xf numFmtId="9" fontId="14" fillId="0" borderId="0" applyFont="0" applyFill="0" applyBorder="0" applyAlignment="0" applyProtection="0">
      <alignment vertical="center"/>
    </xf>
    <xf numFmtId="0" fontId="24" fillId="22" borderId="0" applyNumberFormat="0" applyBorder="0" applyAlignment="0" applyProtection="0">
      <alignment vertical="center"/>
    </xf>
    <xf numFmtId="0" fontId="24" fillId="21" borderId="0" applyNumberFormat="0" applyBorder="0" applyAlignment="0" applyProtection="0">
      <alignment vertical="center"/>
    </xf>
    <xf numFmtId="0" fontId="24" fillId="20" borderId="0" applyNumberFormat="0" applyBorder="0" applyAlignment="0" applyProtection="0">
      <alignment vertical="center"/>
    </xf>
    <xf numFmtId="0" fontId="24" fillId="16" borderId="0" applyNumberFormat="0" applyBorder="0" applyAlignment="0" applyProtection="0">
      <alignment vertical="center"/>
    </xf>
    <xf numFmtId="0" fontId="24" fillId="13" borderId="0" applyNumberFormat="0" applyBorder="0" applyAlignment="0" applyProtection="0">
      <alignment vertical="center"/>
    </xf>
    <xf numFmtId="0" fontId="32" fillId="19" borderId="25" applyNumberFormat="0" applyAlignment="0" applyProtection="0">
      <alignment vertical="center"/>
    </xf>
    <xf numFmtId="0" fontId="24" fillId="9" borderId="0" applyNumberFormat="0" applyBorder="0" applyAlignment="0" applyProtection="0">
      <alignment vertical="center"/>
    </xf>
    <xf numFmtId="0" fontId="36" fillId="25" borderId="0" applyNumberFormat="0" applyBorder="0" applyAlignment="0" applyProtection="0">
      <alignment vertical="center"/>
    </xf>
    <xf numFmtId="0" fontId="20" fillId="31" borderId="0" applyNumberFormat="0" applyBorder="0" applyAlignment="0" applyProtection="0">
      <alignment vertical="center"/>
    </xf>
    <xf numFmtId="0" fontId="31" fillId="18" borderId="0" applyNumberFormat="0" applyBorder="0" applyAlignment="0" applyProtection="0">
      <alignment vertical="center"/>
    </xf>
    <xf numFmtId="0" fontId="20" fillId="10" borderId="0" applyNumberFormat="0" applyBorder="0" applyAlignment="0" applyProtection="0">
      <alignment vertical="center"/>
    </xf>
    <xf numFmtId="0" fontId="30" fillId="0" borderId="24" applyNumberFormat="0" applyFill="0" applyAlignment="0" applyProtection="0">
      <alignment vertical="center"/>
    </xf>
    <xf numFmtId="0" fontId="29" fillId="8" borderId="0" applyNumberFormat="0" applyBorder="0" applyAlignment="0" applyProtection="0">
      <alignment vertical="center"/>
    </xf>
    <xf numFmtId="0" fontId="27" fillId="7" borderId="23" applyNumberFormat="0" applyAlignment="0" applyProtection="0">
      <alignment vertical="center"/>
    </xf>
    <xf numFmtId="0" fontId="35" fillId="19" borderId="26" applyNumberFormat="0" applyAlignment="0" applyProtection="0">
      <alignment vertical="center"/>
    </xf>
    <xf numFmtId="0" fontId="26" fillId="0" borderId="21" applyNumberFormat="0" applyFill="0" applyAlignment="0" applyProtection="0">
      <alignment vertical="center"/>
    </xf>
    <xf numFmtId="0" fontId="34" fillId="0" borderId="0" applyNumberFormat="0" applyFill="0" applyBorder="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42" fontId="14" fillId="0" borderId="0" applyFont="0" applyFill="0" applyBorder="0" applyAlignment="0" applyProtection="0">
      <alignment vertical="center"/>
    </xf>
    <xf numFmtId="0" fontId="20" fillId="32" borderId="0" applyNumberFormat="0" applyBorder="0" applyAlignment="0" applyProtection="0">
      <alignment vertical="center"/>
    </xf>
    <xf numFmtId="43" fontId="1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30" borderId="0" applyNumberFormat="0" applyBorder="0" applyAlignment="0" applyProtection="0">
      <alignment vertical="center"/>
    </xf>
    <xf numFmtId="0" fontId="33" fillId="0" borderId="0" applyNumberFormat="0" applyFill="0" applyBorder="0" applyAlignment="0" applyProtection="0">
      <alignment vertical="center"/>
    </xf>
    <xf numFmtId="0" fontId="24" fillId="6" borderId="0" applyNumberFormat="0" applyBorder="0" applyAlignment="0" applyProtection="0">
      <alignment vertical="center"/>
    </xf>
    <xf numFmtId="0" fontId="14" fillId="4" borderId="22" applyNumberFormat="0" applyFont="0" applyAlignment="0" applyProtection="0">
      <alignment vertical="center"/>
    </xf>
    <xf numFmtId="0" fontId="20" fillId="24" borderId="0" applyNumberFormat="0" applyBorder="0" applyAlignment="0" applyProtection="0">
      <alignment vertical="center"/>
    </xf>
    <xf numFmtId="0" fontId="24" fillId="11" borderId="0" applyNumberFormat="0" applyBorder="0" applyAlignment="0" applyProtection="0">
      <alignment vertical="center"/>
    </xf>
    <xf numFmtId="0" fontId="20" fillId="27" borderId="0" applyNumberFormat="0" applyBorder="0" applyAlignment="0" applyProtection="0">
      <alignment vertical="center"/>
    </xf>
    <xf numFmtId="0" fontId="23" fillId="0" borderId="0" applyNumberFormat="0" applyFill="0" applyBorder="0" applyAlignment="0" applyProtection="0">
      <alignment vertical="center"/>
    </xf>
    <xf numFmtId="41" fontId="14" fillId="0" borderId="0" applyFont="0" applyFill="0" applyBorder="0" applyAlignment="0" applyProtection="0">
      <alignment vertical="center"/>
    </xf>
    <xf numFmtId="0" fontId="22" fillId="0" borderId="21" applyNumberFormat="0" applyFill="0" applyAlignment="0" applyProtection="0">
      <alignment vertical="center"/>
    </xf>
    <xf numFmtId="0" fontId="20" fillId="5" borderId="0" applyNumberFormat="0" applyBorder="0" applyAlignment="0" applyProtection="0">
      <alignment vertical="center"/>
    </xf>
    <xf numFmtId="0" fontId="21" fillId="0" borderId="20" applyNumberFormat="0" applyFill="0" applyAlignment="0" applyProtection="0">
      <alignment vertical="center"/>
    </xf>
    <xf numFmtId="0" fontId="24" fillId="14" borderId="0" applyNumberFormat="0" applyBorder="0" applyAlignment="0" applyProtection="0">
      <alignment vertical="center"/>
    </xf>
    <xf numFmtId="0" fontId="20" fillId="3" borderId="0" applyNumberFormat="0" applyBorder="0" applyAlignment="0" applyProtection="0">
      <alignment vertical="center"/>
    </xf>
    <xf numFmtId="0" fontId="38" fillId="0" borderId="27" applyNumberFormat="0" applyFill="0" applyAlignment="0" applyProtection="0">
      <alignment vertical="center"/>
    </xf>
  </cellStyleXfs>
  <cellXfs count="154">
    <xf numFmtId="0" fontId="0" fillId="0" borderId="0" xfId="0">
      <alignment vertical="center"/>
    </xf>
    <xf numFmtId="0" fontId="0" fillId="0" borderId="0" xfId="0" applyFont="1" applyFill="1" applyAlignment="1">
      <alignment vertical="center"/>
    </xf>
    <xf numFmtId="43" fontId="0" fillId="0" borderId="0" xfId="32"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43" fontId="3" fillId="0" borderId="1" xfId="32" applyFont="1" applyBorder="1" applyAlignment="1">
      <alignment horizontal="center" vertical="center" wrapText="1"/>
    </xf>
    <xf numFmtId="0" fontId="4" fillId="0" borderId="1" xfId="0" applyFont="1" applyBorder="1" applyAlignment="1">
      <alignment vertical="center" wrapText="1"/>
    </xf>
    <xf numFmtId="43" fontId="4" fillId="0" borderId="1" xfId="32" applyFont="1" applyBorder="1" applyAlignment="1">
      <alignment vertical="center" wrapText="1"/>
    </xf>
    <xf numFmtId="0" fontId="4" fillId="0" borderId="1" xfId="0" applyFont="1" applyFill="1" applyBorder="1" applyAlignment="1">
      <alignment vertical="center" wrapText="1"/>
    </xf>
    <xf numFmtId="43" fontId="4" fillId="0" borderId="1" xfId="32" applyFont="1" applyFill="1" applyBorder="1" applyAlignment="1">
      <alignment vertical="center" wrapText="1"/>
    </xf>
    <xf numFmtId="0" fontId="4" fillId="0" borderId="2" xfId="0" applyFont="1" applyFill="1" applyBorder="1" applyAlignment="1">
      <alignment vertical="center" wrapText="1"/>
    </xf>
    <xf numFmtId="43" fontId="4" fillId="0" borderId="2" xfId="32" applyFont="1" applyFill="1" applyBorder="1" applyAlignment="1">
      <alignment vertical="center" wrapText="1"/>
    </xf>
    <xf numFmtId="0" fontId="4" fillId="0" borderId="3" xfId="0" applyFont="1" applyFill="1" applyBorder="1" applyAlignment="1">
      <alignment vertical="center" wrapText="1"/>
    </xf>
    <xf numFmtId="43" fontId="4" fillId="0" borderId="3" xfId="32" applyFont="1" applyFill="1" applyBorder="1" applyAlignment="1">
      <alignment vertical="center" wrapText="1"/>
    </xf>
    <xf numFmtId="0" fontId="0" fillId="0" borderId="3" xfId="0" applyBorder="1">
      <alignment vertical="center"/>
    </xf>
    <xf numFmtId="0" fontId="0" fillId="0" borderId="3" xfId="0" applyBorder="1" applyAlignment="1">
      <alignment vertical="center" wrapText="1"/>
    </xf>
    <xf numFmtId="43" fontId="0" fillId="0" borderId="3" xfId="32" applyFont="1" applyBorder="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3" xfId="0" applyNumberFormat="1" applyFont="1" applyFill="1" applyBorder="1" applyAlignment="1">
      <alignmen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Fill="1" applyBorder="1" applyAlignment="1">
      <alignment vertical="center" wrapText="1"/>
    </xf>
    <xf numFmtId="0" fontId="4" fillId="0" borderId="6" xfId="0"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4" fontId="4" fillId="0" borderId="8" xfId="0" applyNumberFormat="1" applyFont="1" applyFill="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4" fontId="4" fillId="0" borderId="1"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8" xfId="0" applyBorder="1" applyAlignment="1">
      <alignment horizontal="center" vertical="center"/>
    </xf>
    <xf numFmtId="0" fontId="0" fillId="0" borderId="13" xfId="0" applyBorder="1" applyAlignment="1">
      <alignment horizontal="center" vertical="center"/>
    </xf>
    <xf numFmtId="0" fontId="7" fillId="0" borderId="14" xfId="0" applyFont="1" applyFill="1" applyBorder="1" applyAlignment="1">
      <alignment vertical="center" wrapText="1"/>
    </xf>
    <xf numFmtId="0" fontId="7" fillId="0" borderId="1" xfId="0" applyFont="1" applyFill="1" applyBorder="1" applyAlignment="1">
      <alignment vertical="center" wrapText="1"/>
    </xf>
    <xf numFmtId="0" fontId="0" fillId="0" borderId="0" xfId="0" applyFill="1">
      <alignment vertical="center"/>
    </xf>
    <xf numFmtId="0" fontId="5"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9" fillId="0" borderId="0" xfId="0" applyFont="1" applyFill="1" applyBorder="1" applyAlignment="1">
      <alignment vertical="center" wrapText="1"/>
    </xf>
    <xf numFmtId="0" fontId="4" fillId="0" borderId="0" xfId="0" applyFont="1" applyFill="1" applyBorder="1" applyAlignment="1">
      <alignment vertical="center" wrapText="1"/>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vertical="center" wrapText="1"/>
    </xf>
    <xf numFmtId="0" fontId="10" fillId="0" borderId="0" xfId="0" applyFont="1" applyFill="1">
      <alignment vertical="center"/>
    </xf>
    <xf numFmtId="4" fontId="4" fillId="0" borderId="1" xfId="0" applyNumberFormat="1" applyFont="1" applyFill="1" applyBorder="1" applyAlignment="1">
      <alignment horizontal="right" vertical="center" wrapText="1"/>
    </xf>
    <xf numFmtId="0" fontId="11" fillId="0" borderId="0" xfId="0" applyFont="1" applyFill="1">
      <alignment vertical="center"/>
    </xf>
    <xf numFmtId="0" fontId="5" fillId="0" borderId="1"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4" fontId="7" fillId="0" borderId="1"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4" fontId="4" fillId="0" borderId="3" xfId="0" applyNumberFormat="1" applyFont="1" applyFill="1" applyBorder="1" applyAlignment="1">
      <alignment horizontal="right" vertical="center" wrapText="1"/>
    </xf>
    <xf numFmtId="0" fontId="12" fillId="0" borderId="0" xfId="1" applyFill="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4" fontId="7"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4" fontId="4" fillId="0" borderId="2" xfId="0" applyNumberFormat="1" applyFont="1" applyFill="1" applyBorder="1" applyAlignment="1">
      <alignment vertical="center" wrapText="1"/>
    </xf>
    <xf numFmtId="0" fontId="8" fillId="0" borderId="0" xfId="0" applyFont="1" applyBorder="1" applyAlignment="1">
      <alignment vertical="center" wrapText="1"/>
    </xf>
    <xf numFmtId="176" fontId="0" fillId="0" borderId="0" xfId="0" applyNumberFormat="1" applyFill="1">
      <alignment vertical="center"/>
    </xf>
    <xf numFmtId="4" fontId="0" fillId="0" borderId="0" xfId="0" applyNumberFormat="1" applyFill="1">
      <alignment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4" fillId="0" borderId="0" xfId="0" applyFont="1" applyFill="1" applyAlignment="1">
      <alignment vertical="center"/>
    </xf>
    <xf numFmtId="0" fontId="2" fillId="0" borderId="0" xfId="0" applyFont="1" applyFill="1" applyBorder="1" applyAlignment="1">
      <alignment vertical="center"/>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5" fillId="0" borderId="3" xfId="0" applyFont="1" applyFill="1" applyBorder="1" applyAlignment="1">
      <alignment horizontal="left" vertical="center"/>
    </xf>
    <xf numFmtId="0" fontId="15" fillId="0" borderId="3" xfId="0" applyFont="1" applyFill="1" applyBorder="1" applyAlignment="1">
      <alignment vertical="center"/>
    </xf>
    <xf numFmtId="43" fontId="14" fillId="0" borderId="3" xfId="32" applyFont="1" applyBorder="1">
      <alignment vertical="center"/>
    </xf>
    <xf numFmtId="0" fontId="16" fillId="0" borderId="3" xfId="0" applyFont="1" applyFill="1" applyBorder="1" applyAlignment="1">
      <alignment horizontal="left" vertical="center"/>
    </xf>
    <xf numFmtId="0" fontId="16" fillId="0" borderId="3" xfId="0" applyFont="1" applyFill="1" applyBorder="1" applyAlignment="1">
      <alignment vertical="center"/>
    </xf>
    <xf numFmtId="43" fontId="14" fillId="0" borderId="3" xfId="32" applyFont="1" applyBorder="1" applyAlignment="1">
      <alignment vertical="center"/>
    </xf>
    <xf numFmtId="43" fontId="13" fillId="0" borderId="3" xfId="0" applyNumberFormat="1" applyFont="1" applyFill="1" applyBorder="1" applyAlignment="1">
      <alignment vertical="center"/>
    </xf>
    <xf numFmtId="43" fontId="13" fillId="0" borderId="3" xfId="32" applyFont="1" applyBorder="1">
      <alignment vertical="center"/>
    </xf>
    <xf numFmtId="49" fontId="9"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0" fontId="3" fillId="0" borderId="18"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 xfId="0" applyFont="1" applyFill="1" applyBorder="1" applyAlignment="1">
      <alignment vertical="center" wrapText="1"/>
    </xf>
    <xf numFmtId="0" fontId="3" fillId="0" borderId="18" xfId="0" applyFont="1" applyFill="1" applyBorder="1" applyAlignment="1">
      <alignment vertical="center" wrapText="1"/>
    </xf>
    <xf numFmtId="0" fontId="9" fillId="0" borderId="18" xfId="0" applyFont="1" applyFill="1" applyBorder="1" applyAlignment="1">
      <alignment vertical="center" wrapText="1"/>
    </xf>
    <xf numFmtId="0" fontId="7" fillId="0" borderId="1" xfId="0" applyFont="1" applyBorder="1" applyAlignment="1">
      <alignment horizontal="center" vertical="center" wrapText="1"/>
    </xf>
    <xf numFmtId="0" fontId="9" fillId="0" borderId="0" xfId="0" applyFont="1" applyBorder="1" applyAlignment="1">
      <alignment vertical="center" wrapText="1"/>
    </xf>
    <xf numFmtId="0" fontId="4" fillId="0" borderId="0" xfId="0" applyFont="1" applyBorder="1" applyAlignment="1">
      <alignment vertical="center" wrapText="1"/>
    </xf>
    <xf numFmtId="0" fontId="7" fillId="0" borderId="0" xfId="0" applyFont="1" applyBorder="1" applyAlignment="1">
      <alignment vertical="center" wrapText="1"/>
    </xf>
    <xf numFmtId="0" fontId="7" fillId="0" borderId="19" xfId="0" applyFont="1" applyBorder="1" applyAlignment="1">
      <alignment vertical="center" wrapText="1"/>
    </xf>
    <xf numFmtId="0" fontId="7" fillId="0" borderId="19" xfId="0" applyFont="1" applyBorder="1" applyAlignment="1">
      <alignment horizontal="left" vertical="center" wrapText="1"/>
    </xf>
    <xf numFmtId="0" fontId="4" fillId="2" borderId="19" xfId="0" applyFont="1" applyFill="1" applyBorder="1" applyAlignment="1">
      <alignment horizontal="left" vertical="center" wrapText="1"/>
    </xf>
    <xf numFmtId="0" fontId="7" fillId="0" borderId="3" xfId="0" applyFont="1" applyBorder="1" applyAlignment="1">
      <alignment vertical="center" wrapText="1"/>
    </xf>
    <xf numFmtId="4" fontId="4" fillId="2" borderId="3" xfId="0" applyNumberFormat="1" applyFont="1" applyFill="1" applyBorder="1" applyAlignment="1">
      <alignment vertical="center" wrapText="1"/>
    </xf>
    <xf numFmtId="4" fontId="7" fillId="0" borderId="3" xfId="0" applyNumberFormat="1" applyFont="1" applyBorder="1" applyAlignment="1">
      <alignment vertical="center" wrapText="1"/>
    </xf>
    <xf numFmtId="0" fontId="7" fillId="0" borderId="3" xfId="0" applyFont="1" applyBorder="1" applyAlignment="1">
      <alignment horizontal="left" vertical="center" wrapText="1"/>
    </xf>
    <xf numFmtId="0" fontId="4" fillId="2" borderId="3" xfId="0" applyFont="1" applyFill="1" applyBorder="1" applyAlignment="1">
      <alignment vertical="center" wrapText="1"/>
    </xf>
    <xf numFmtId="4" fontId="4" fillId="0" borderId="3" xfId="0" applyNumberFormat="1" applyFont="1" applyBorder="1" applyAlignment="1">
      <alignment vertical="center" wrapText="1"/>
    </xf>
    <xf numFmtId="4" fontId="9" fillId="2" borderId="1" xfId="0" applyNumberFormat="1" applyFont="1" applyFill="1" applyBorder="1" applyAlignment="1">
      <alignment vertical="center" wrapText="1"/>
    </xf>
    <xf numFmtId="0" fontId="0" fillId="0" borderId="3" xfId="0" applyNumberFormat="1" applyBorder="1">
      <alignment vertical="center"/>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vertical="center" wrapText="1"/>
    </xf>
    <xf numFmtId="4" fontId="9" fillId="0" borderId="1" xfId="0" applyNumberFormat="1" applyFont="1" applyFill="1" applyBorder="1" applyAlignment="1">
      <alignment vertical="center" wrapText="1"/>
    </xf>
    <xf numFmtId="0" fontId="4" fillId="0" borderId="1" xfId="0" applyFont="1" applyBorder="1" applyAlignment="1">
      <alignment horizontal="left" vertical="center" wrapText="1"/>
    </xf>
    <xf numFmtId="0" fontId="17" fillId="0" borderId="0" xfId="0" applyFont="1" applyBorder="1" applyAlignment="1">
      <alignment horizontal="center" vertical="center" wrapText="1"/>
    </xf>
    <xf numFmtId="0" fontId="5" fillId="0" borderId="0" xfId="0" applyFont="1" applyBorder="1" applyAlignment="1">
      <alignment horizontal="right" vertical="center" wrapText="1"/>
    </xf>
    <xf numFmtId="0" fontId="2"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5"/>
  <sheetViews>
    <sheetView workbookViewId="0">
      <selection activeCell="I8" sqref="I8"/>
    </sheetView>
  </sheetViews>
  <sheetFormatPr defaultColWidth="10" defaultRowHeight="16.8" outlineLevelRow="4"/>
  <cols>
    <col min="1" max="1" width="3.63461538461538" customWidth="1"/>
    <col min="2" max="2" width="3.75" customWidth="1"/>
    <col min="3" max="3" width="4.63461538461539" customWidth="1"/>
    <col min="4" max="4" width="19.25" customWidth="1"/>
    <col min="5" max="10" width="9.75" customWidth="1"/>
  </cols>
  <sheetData>
    <row r="1" ht="73.35" customHeight="1" spans="1:9">
      <c r="A1" s="151" t="s">
        <v>0</v>
      </c>
      <c r="B1" s="151"/>
      <c r="C1" s="151"/>
      <c r="D1" s="151"/>
      <c r="E1" s="151"/>
      <c r="F1" s="151"/>
      <c r="G1" s="151"/>
      <c r="H1" s="151"/>
      <c r="I1" s="151"/>
    </row>
    <row r="2" ht="23.25" customHeight="1" spans="1:9">
      <c r="A2" s="4"/>
      <c r="B2" s="4"/>
      <c r="C2" s="4"/>
      <c r="D2" s="4"/>
      <c r="E2" s="4"/>
      <c r="F2" s="4"/>
      <c r="G2" s="4"/>
      <c r="H2" s="4"/>
      <c r="I2" s="4"/>
    </row>
    <row r="3" ht="21.6" customHeight="1" spans="1:9">
      <c r="A3" s="4"/>
      <c r="B3" s="4"/>
      <c r="C3" s="4"/>
      <c r="D3" s="4"/>
      <c r="E3" s="4"/>
      <c r="F3" s="4"/>
      <c r="G3" s="4"/>
      <c r="H3" s="4"/>
      <c r="I3" s="4"/>
    </row>
    <row r="4" ht="39.6" customHeight="1" spans="1:9">
      <c r="A4" s="152"/>
      <c r="B4" s="153"/>
      <c r="C4" s="23"/>
      <c r="D4" s="152" t="s">
        <v>1</v>
      </c>
      <c r="E4" s="153">
        <v>421001</v>
      </c>
      <c r="F4" s="153"/>
      <c r="G4" s="153"/>
      <c r="H4" s="153"/>
      <c r="I4" s="23"/>
    </row>
    <row r="5" ht="54.4" customHeight="1" spans="1:9">
      <c r="A5" s="152"/>
      <c r="B5" s="153"/>
      <c r="C5" s="23"/>
      <c r="D5" s="152" t="s">
        <v>2</v>
      </c>
      <c r="E5" s="153" t="s">
        <v>3</v>
      </c>
      <c r="F5" s="153"/>
      <c r="G5" s="153"/>
      <c r="H5" s="153"/>
      <c r="I5" s="2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E85"/>
  <sheetViews>
    <sheetView zoomScale="90" zoomScaleNormal="90" topLeftCell="A47" workbookViewId="0">
      <selection activeCell="D20" sqref="D20:D46"/>
    </sheetView>
  </sheetViews>
  <sheetFormatPr defaultColWidth="9" defaultRowHeight="16.8" outlineLevelCol="4"/>
  <cols>
    <col min="1" max="1" width="9" style="99"/>
    <col min="2" max="2" width="37.4423076923077" style="99" customWidth="1"/>
    <col min="3" max="3" width="18.1057692307692" style="99" customWidth="1"/>
    <col min="4" max="4" width="17.5576923076923" style="99" customWidth="1"/>
    <col min="5" max="5" width="16.7788461538462" style="99" customWidth="1"/>
    <col min="6" max="16341" width="9" style="99"/>
  </cols>
  <sheetData>
    <row r="1" ht="36.6" customHeight="1" spans="1:5">
      <c r="A1" s="64" t="s">
        <v>13</v>
      </c>
      <c r="B1" s="64"/>
      <c r="C1" s="64"/>
      <c r="D1" s="64"/>
      <c r="E1" s="64"/>
    </row>
    <row r="2" ht="22.2" customHeight="1" spans="1:5">
      <c r="A2" s="100" t="s">
        <v>29</v>
      </c>
      <c r="B2" s="74"/>
      <c r="C2" s="74"/>
      <c r="D2" s="74"/>
      <c r="E2" s="74" t="s">
        <v>30</v>
      </c>
    </row>
    <row r="3" ht="24" customHeight="1" spans="1:5">
      <c r="A3" s="101" t="s">
        <v>258</v>
      </c>
      <c r="B3" s="102"/>
      <c r="C3" s="101" t="s">
        <v>259</v>
      </c>
      <c r="D3" s="103"/>
      <c r="E3" s="102"/>
    </row>
    <row r="4" s="97" customFormat="1" ht="24" customHeight="1" spans="1:5">
      <c r="A4" s="104" t="s">
        <v>168</v>
      </c>
      <c r="B4" s="104" t="s">
        <v>169</v>
      </c>
      <c r="C4" s="105" t="s">
        <v>134</v>
      </c>
      <c r="D4" s="105" t="s">
        <v>256</v>
      </c>
      <c r="E4" s="105" t="s">
        <v>257</v>
      </c>
    </row>
    <row r="5" spans="1:5">
      <c r="A5" s="106">
        <v>301</v>
      </c>
      <c r="B5" s="107" t="s">
        <v>236</v>
      </c>
      <c r="C5" s="108">
        <f t="shared" ref="C5:C68" si="0">D5+E5</f>
        <v>2022.251729</v>
      </c>
      <c r="D5" s="108">
        <f>SUM(D6:D18)</f>
        <v>2022.251729</v>
      </c>
      <c r="E5" s="108">
        <f>SUM(E6:E18)</f>
        <v>0</v>
      </c>
    </row>
    <row r="6" spans="1:5">
      <c r="A6" s="109">
        <v>30101</v>
      </c>
      <c r="B6" s="110" t="s">
        <v>260</v>
      </c>
      <c r="C6" s="108">
        <f t="shared" si="0"/>
        <v>729.91</v>
      </c>
      <c r="D6" s="108">
        <v>729.91</v>
      </c>
      <c r="E6" s="108"/>
    </row>
    <row r="7" spans="1:5">
      <c r="A7" s="109">
        <v>30102</v>
      </c>
      <c r="B7" s="110" t="s">
        <v>261</v>
      </c>
      <c r="C7" s="108">
        <f t="shared" si="0"/>
        <v>541.91</v>
      </c>
      <c r="D7" s="108">
        <v>541.91</v>
      </c>
      <c r="E7" s="108"/>
    </row>
    <row r="8" spans="1:5">
      <c r="A8" s="109">
        <v>30103</v>
      </c>
      <c r="B8" s="110" t="s">
        <v>262</v>
      </c>
      <c r="C8" s="108">
        <f t="shared" si="0"/>
        <v>0</v>
      </c>
      <c r="D8" s="108"/>
      <c r="E8" s="108"/>
    </row>
    <row r="9" spans="1:5">
      <c r="A9" s="109">
        <v>30106</v>
      </c>
      <c r="B9" s="110" t="s">
        <v>263</v>
      </c>
      <c r="C9" s="108">
        <f t="shared" si="0"/>
        <v>0</v>
      </c>
      <c r="D9" s="108"/>
      <c r="E9" s="108"/>
    </row>
    <row r="10" spans="1:5">
      <c r="A10" s="109">
        <v>30107</v>
      </c>
      <c r="B10" s="110" t="s">
        <v>264</v>
      </c>
      <c r="C10" s="108">
        <f t="shared" si="0"/>
        <v>297.3</v>
      </c>
      <c r="D10" s="108">
        <v>297.3</v>
      </c>
      <c r="E10" s="108"/>
    </row>
    <row r="11" spans="1:5">
      <c r="A11" s="109">
        <v>30108</v>
      </c>
      <c r="B11" s="110" t="s">
        <v>265</v>
      </c>
      <c r="C11" s="108">
        <f t="shared" si="0"/>
        <v>184.29</v>
      </c>
      <c r="D11" s="108">
        <v>184.29</v>
      </c>
      <c r="E11" s="108"/>
    </row>
    <row r="12" spans="1:5">
      <c r="A12" s="109">
        <v>30109</v>
      </c>
      <c r="B12" s="110" t="s">
        <v>266</v>
      </c>
      <c r="C12" s="108">
        <f t="shared" si="0"/>
        <v>21.19</v>
      </c>
      <c r="D12" s="108">
        <v>21.19</v>
      </c>
      <c r="E12" s="108"/>
    </row>
    <row r="13" spans="1:5">
      <c r="A13" s="109">
        <v>30110</v>
      </c>
      <c r="B13" s="110" t="s">
        <v>267</v>
      </c>
      <c r="C13" s="108">
        <f t="shared" si="0"/>
        <v>91.47</v>
      </c>
      <c r="D13" s="108">
        <v>91.47</v>
      </c>
      <c r="E13" s="108"/>
    </row>
    <row r="14" spans="1:5">
      <c r="A14" s="109">
        <v>30111</v>
      </c>
      <c r="B14" s="110" t="s">
        <v>268</v>
      </c>
      <c r="C14" s="108">
        <f t="shared" si="0"/>
        <v>4.211729</v>
      </c>
      <c r="D14" s="108">
        <v>4.211729</v>
      </c>
      <c r="E14" s="108"/>
    </row>
    <row r="15" spans="1:5">
      <c r="A15" s="109">
        <v>30112</v>
      </c>
      <c r="B15" s="110" t="s">
        <v>269</v>
      </c>
      <c r="C15" s="108">
        <f t="shared" si="0"/>
        <v>13.75</v>
      </c>
      <c r="D15" s="108">
        <v>13.75</v>
      </c>
      <c r="E15" s="108"/>
    </row>
    <row r="16" spans="1:5">
      <c r="A16" s="109">
        <v>30113</v>
      </c>
      <c r="B16" s="110" t="s">
        <v>270</v>
      </c>
      <c r="C16" s="108">
        <f t="shared" si="0"/>
        <v>138.22</v>
      </c>
      <c r="D16" s="108">
        <v>138.22</v>
      </c>
      <c r="E16" s="108"/>
    </row>
    <row r="17" spans="1:5">
      <c r="A17" s="109">
        <v>30114</v>
      </c>
      <c r="B17" s="110" t="s">
        <v>271</v>
      </c>
      <c r="C17" s="108">
        <f t="shared" si="0"/>
        <v>0</v>
      </c>
      <c r="D17" s="108"/>
      <c r="E17" s="108"/>
    </row>
    <row r="18" spans="1:5">
      <c r="A18" s="109">
        <v>30199</v>
      </c>
      <c r="B18" s="110" t="s">
        <v>272</v>
      </c>
      <c r="C18" s="108">
        <f t="shared" si="0"/>
        <v>0</v>
      </c>
      <c r="D18" s="108"/>
      <c r="E18" s="108"/>
    </row>
    <row r="19" spans="1:5">
      <c r="A19" s="106">
        <v>302</v>
      </c>
      <c r="B19" s="107" t="s">
        <v>273</v>
      </c>
      <c r="C19" s="108">
        <f t="shared" si="0"/>
        <v>110.7</v>
      </c>
      <c r="D19" s="108">
        <f>SUM(D20:D46)</f>
        <v>0</v>
      </c>
      <c r="E19" s="108">
        <f>SUM(E20:E46)</f>
        <v>110.7</v>
      </c>
    </row>
    <row r="20" spans="1:5">
      <c r="A20" s="109">
        <v>30201</v>
      </c>
      <c r="B20" s="110" t="s">
        <v>274</v>
      </c>
      <c r="C20" s="108">
        <f t="shared" si="0"/>
        <v>16.605</v>
      </c>
      <c r="D20" s="111"/>
      <c r="E20" s="108">
        <v>16.605</v>
      </c>
    </row>
    <row r="21" spans="1:5">
      <c r="A21" s="109">
        <v>30202</v>
      </c>
      <c r="B21" s="110" t="s">
        <v>275</v>
      </c>
      <c r="C21" s="108">
        <f t="shared" si="0"/>
        <v>3.69</v>
      </c>
      <c r="D21" s="108"/>
      <c r="E21" s="108">
        <v>3.69</v>
      </c>
    </row>
    <row r="22" spans="1:5">
      <c r="A22" s="109">
        <v>30203</v>
      </c>
      <c r="B22" s="110" t="s">
        <v>276</v>
      </c>
      <c r="C22" s="108">
        <f t="shared" si="0"/>
        <v>0.2</v>
      </c>
      <c r="D22" s="108"/>
      <c r="E22" s="108">
        <v>0.2</v>
      </c>
    </row>
    <row r="23" spans="1:5">
      <c r="A23" s="109">
        <v>30204</v>
      </c>
      <c r="B23" s="110" t="s">
        <v>277</v>
      </c>
      <c r="C23" s="108">
        <f t="shared" si="0"/>
        <v>0</v>
      </c>
      <c r="D23" s="108"/>
      <c r="E23" s="108"/>
    </row>
    <row r="24" spans="1:5">
      <c r="A24" s="109">
        <v>30205</v>
      </c>
      <c r="B24" s="110" t="s">
        <v>278</v>
      </c>
      <c r="C24" s="108">
        <f t="shared" si="0"/>
        <v>2.3139</v>
      </c>
      <c r="D24" s="108"/>
      <c r="E24" s="108">
        <v>2.3139</v>
      </c>
    </row>
    <row r="25" spans="1:5">
      <c r="A25" s="109">
        <v>30206</v>
      </c>
      <c r="B25" s="110" t="s">
        <v>279</v>
      </c>
      <c r="C25" s="108">
        <f t="shared" si="0"/>
        <v>9.3556</v>
      </c>
      <c r="D25" s="108"/>
      <c r="E25" s="108">
        <v>9.3556</v>
      </c>
    </row>
    <row r="26" spans="1:5">
      <c r="A26" s="109">
        <v>30207</v>
      </c>
      <c r="B26" s="110" t="s">
        <v>280</v>
      </c>
      <c r="C26" s="108">
        <f t="shared" si="0"/>
        <v>12.736</v>
      </c>
      <c r="D26" s="108"/>
      <c r="E26" s="108">
        <v>12.736</v>
      </c>
    </row>
    <row r="27" spans="1:5">
      <c r="A27" s="109">
        <v>30208</v>
      </c>
      <c r="B27" s="110" t="s">
        <v>281</v>
      </c>
      <c r="C27" s="108">
        <f t="shared" si="0"/>
        <v>0</v>
      </c>
      <c r="D27" s="108"/>
      <c r="E27" s="108"/>
    </row>
    <row r="28" spans="1:5">
      <c r="A28" s="109">
        <v>30209</v>
      </c>
      <c r="B28" s="110" t="s">
        <v>282</v>
      </c>
      <c r="C28" s="108">
        <f t="shared" si="0"/>
        <v>12.3102</v>
      </c>
      <c r="D28" s="108"/>
      <c r="E28" s="108">
        <v>12.3102</v>
      </c>
    </row>
    <row r="29" spans="1:5">
      <c r="A29" s="109">
        <v>30211</v>
      </c>
      <c r="B29" s="110" t="s">
        <v>283</v>
      </c>
      <c r="C29" s="108">
        <f t="shared" si="0"/>
        <v>22.14</v>
      </c>
      <c r="D29" s="108"/>
      <c r="E29" s="108">
        <v>22.14</v>
      </c>
    </row>
    <row r="30" spans="1:5">
      <c r="A30" s="109">
        <v>30212</v>
      </c>
      <c r="B30" s="110" t="s">
        <v>284</v>
      </c>
      <c r="C30" s="108">
        <f t="shared" si="0"/>
        <v>0</v>
      </c>
      <c r="D30" s="108"/>
      <c r="E30" s="108"/>
    </row>
    <row r="31" spans="1:5">
      <c r="A31" s="109">
        <v>30213</v>
      </c>
      <c r="B31" s="110" t="s">
        <v>285</v>
      </c>
      <c r="C31" s="108">
        <f t="shared" si="0"/>
        <v>4.5172</v>
      </c>
      <c r="D31" s="108"/>
      <c r="E31" s="108">
        <v>4.5172</v>
      </c>
    </row>
    <row r="32" spans="1:5">
      <c r="A32" s="109">
        <v>30214</v>
      </c>
      <c r="B32" s="110" t="s">
        <v>286</v>
      </c>
      <c r="C32" s="108">
        <f t="shared" si="0"/>
        <v>0</v>
      </c>
      <c r="D32" s="108"/>
      <c r="E32" s="108"/>
    </row>
    <row r="33" spans="1:5">
      <c r="A33" s="109">
        <v>30215</v>
      </c>
      <c r="B33" s="110" t="s">
        <v>287</v>
      </c>
      <c r="C33" s="108">
        <f t="shared" si="0"/>
        <v>0</v>
      </c>
      <c r="D33" s="108"/>
      <c r="E33" s="108"/>
    </row>
    <row r="34" spans="1:5">
      <c r="A34" s="109">
        <v>30216</v>
      </c>
      <c r="B34" s="110" t="s">
        <v>288</v>
      </c>
      <c r="C34" s="108">
        <f t="shared" si="0"/>
        <v>4.6226</v>
      </c>
      <c r="D34" s="108"/>
      <c r="E34" s="108">
        <v>4.6226</v>
      </c>
    </row>
    <row r="35" spans="1:5">
      <c r="A35" s="109">
        <v>30217</v>
      </c>
      <c r="B35" s="110" t="s">
        <v>289</v>
      </c>
      <c r="C35" s="108">
        <f t="shared" si="0"/>
        <v>9.225</v>
      </c>
      <c r="D35" s="108"/>
      <c r="E35" s="108">
        <v>9.225</v>
      </c>
    </row>
    <row r="36" spans="1:5">
      <c r="A36" s="109">
        <v>30218</v>
      </c>
      <c r="B36" s="110" t="s">
        <v>290</v>
      </c>
      <c r="C36" s="108">
        <f t="shared" si="0"/>
        <v>0.2</v>
      </c>
      <c r="D36" s="108"/>
      <c r="E36" s="108">
        <v>0.2</v>
      </c>
    </row>
    <row r="37" spans="1:5">
      <c r="A37" s="109">
        <v>30224</v>
      </c>
      <c r="B37" s="110" t="s">
        <v>291</v>
      </c>
      <c r="C37" s="108">
        <f t="shared" si="0"/>
        <v>0</v>
      </c>
      <c r="D37" s="108"/>
      <c r="E37" s="108"/>
    </row>
    <row r="38" spans="1:5">
      <c r="A38" s="109">
        <v>30225</v>
      </c>
      <c r="B38" s="110" t="s">
        <v>292</v>
      </c>
      <c r="C38" s="108">
        <f t="shared" si="0"/>
        <v>0</v>
      </c>
      <c r="D38" s="108"/>
      <c r="E38" s="108"/>
    </row>
    <row r="39" spans="1:5">
      <c r="A39" s="109">
        <v>30226</v>
      </c>
      <c r="B39" s="110" t="s">
        <v>293</v>
      </c>
      <c r="C39" s="108">
        <f t="shared" si="0"/>
        <v>0.2</v>
      </c>
      <c r="D39" s="108"/>
      <c r="E39" s="108">
        <v>0.2</v>
      </c>
    </row>
    <row r="40" spans="1:5">
      <c r="A40" s="109">
        <v>30227</v>
      </c>
      <c r="B40" s="110" t="s">
        <v>294</v>
      </c>
      <c r="C40" s="108">
        <f t="shared" si="0"/>
        <v>0.2</v>
      </c>
      <c r="D40" s="108"/>
      <c r="E40" s="108">
        <v>0.2</v>
      </c>
    </row>
    <row r="41" spans="1:5">
      <c r="A41" s="109">
        <v>30228</v>
      </c>
      <c r="B41" s="110" t="s">
        <v>295</v>
      </c>
      <c r="C41" s="108">
        <f t="shared" si="0"/>
        <v>0</v>
      </c>
      <c r="D41" s="108"/>
      <c r="E41" s="108"/>
    </row>
    <row r="42" spans="1:5">
      <c r="A42" s="109">
        <v>30229</v>
      </c>
      <c r="B42" s="110" t="s">
        <v>296</v>
      </c>
      <c r="C42" s="108">
        <f t="shared" si="0"/>
        <v>0</v>
      </c>
      <c r="D42" s="108"/>
      <c r="E42" s="108"/>
    </row>
    <row r="43" spans="1:5">
      <c r="A43" s="109">
        <v>30231</v>
      </c>
      <c r="B43" s="110" t="s">
        <v>297</v>
      </c>
      <c r="C43" s="108">
        <f t="shared" si="0"/>
        <v>3.7665</v>
      </c>
      <c r="D43" s="108"/>
      <c r="E43" s="108">
        <v>3.7665</v>
      </c>
    </row>
    <row r="44" spans="1:5">
      <c r="A44" s="109">
        <v>30239</v>
      </c>
      <c r="B44" s="110" t="s">
        <v>298</v>
      </c>
      <c r="C44" s="108">
        <f t="shared" si="0"/>
        <v>0</v>
      </c>
      <c r="D44" s="108"/>
      <c r="E44" s="108"/>
    </row>
    <row r="45" spans="1:5">
      <c r="A45" s="109">
        <v>30240</v>
      </c>
      <c r="B45" s="110" t="s">
        <v>299</v>
      </c>
      <c r="C45" s="108">
        <f t="shared" si="0"/>
        <v>0</v>
      </c>
      <c r="D45" s="108"/>
      <c r="E45" s="108"/>
    </row>
    <row r="46" spans="1:5">
      <c r="A46" s="109">
        <v>30299</v>
      </c>
      <c r="B46" s="110" t="s">
        <v>300</v>
      </c>
      <c r="C46" s="108">
        <f t="shared" si="0"/>
        <v>8.618</v>
      </c>
      <c r="D46" s="108"/>
      <c r="E46" s="108">
        <v>8.618</v>
      </c>
    </row>
    <row r="47" spans="1:5">
      <c r="A47" s="106">
        <v>303</v>
      </c>
      <c r="B47" s="107" t="s">
        <v>222</v>
      </c>
      <c r="C47" s="108">
        <f t="shared" si="0"/>
        <v>0</v>
      </c>
      <c r="D47" s="108">
        <f>SUM(D48:D59)</f>
        <v>0</v>
      </c>
      <c r="E47" s="108">
        <f>SUM(E48:E59)</f>
        <v>0</v>
      </c>
    </row>
    <row r="48" spans="1:5">
      <c r="A48" s="109">
        <v>30301</v>
      </c>
      <c r="B48" s="110" t="s">
        <v>301</v>
      </c>
      <c r="C48" s="108">
        <f t="shared" si="0"/>
        <v>0</v>
      </c>
      <c r="D48" s="108"/>
      <c r="E48" s="108"/>
    </row>
    <row r="49" spans="1:5">
      <c r="A49" s="109">
        <v>30302</v>
      </c>
      <c r="B49" s="110" t="s">
        <v>302</v>
      </c>
      <c r="C49" s="108">
        <f t="shared" si="0"/>
        <v>0</v>
      </c>
      <c r="D49" s="108"/>
      <c r="E49" s="108"/>
    </row>
    <row r="50" spans="1:5">
      <c r="A50" s="109">
        <v>30303</v>
      </c>
      <c r="B50" s="110" t="s">
        <v>303</v>
      </c>
      <c r="C50" s="108">
        <f t="shared" si="0"/>
        <v>0</v>
      </c>
      <c r="D50" s="108"/>
      <c r="E50" s="108"/>
    </row>
    <row r="51" spans="1:5">
      <c r="A51" s="109">
        <v>30304</v>
      </c>
      <c r="B51" s="110" t="s">
        <v>304</v>
      </c>
      <c r="C51" s="108">
        <f t="shared" si="0"/>
        <v>0</v>
      </c>
      <c r="D51" s="108"/>
      <c r="E51" s="108"/>
    </row>
    <row r="52" spans="1:5">
      <c r="A52" s="109">
        <v>30305</v>
      </c>
      <c r="B52" s="110" t="s">
        <v>305</v>
      </c>
      <c r="C52" s="108">
        <f t="shared" si="0"/>
        <v>0</v>
      </c>
      <c r="D52" s="108"/>
      <c r="E52" s="108"/>
    </row>
    <row r="53" spans="1:5">
      <c r="A53" s="109">
        <v>30306</v>
      </c>
      <c r="B53" s="110" t="s">
        <v>306</v>
      </c>
      <c r="C53" s="108">
        <f t="shared" si="0"/>
        <v>0</v>
      </c>
      <c r="D53" s="108"/>
      <c r="E53" s="108"/>
    </row>
    <row r="54" spans="1:5">
      <c r="A54" s="109">
        <v>30307</v>
      </c>
      <c r="B54" s="110" t="s">
        <v>307</v>
      </c>
      <c r="C54" s="108">
        <f t="shared" si="0"/>
        <v>0</v>
      </c>
      <c r="D54" s="108"/>
      <c r="E54" s="108"/>
    </row>
    <row r="55" spans="1:5">
      <c r="A55" s="109">
        <v>30308</v>
      </c>
      <c r="B55" s="110" t="s">
        <v>308</v>
      </c>
      <c r="C55" s="108">
        <f t="shared" si="0"/>
        <v>0</v>
      </c>
      <c r="D55" s="108"/>
      <c r="E55" s="108"/>
    </row>
    <row r="56" spans="1:5">
      <c r="A56" s="109">
        <v>30309</v>
      </c>
      <c r="B56" s="110" t="s">
        <v>309</v>
      </c>
      <c r="C56" s="108">
        <f t="shared" si="0"/>
        <v>0</v>
      </c>
      <c r="D56" s="108"/>
      <c r="E56" s="108"/>
    </row>
    <row r="57" spans="1:5">
      <c r="A57" s="109">
        <v>30310</v>
      </c>
      <c r="B57" s="110" t="s">
        <v>310</v>
      </c>
      <c r="C57" s="108">
        <f t="shared" si="0"/>
        <v>0</v>
      </c>
      <c r="D57" s="108"/>
      <c r="E57" s="108"/>
    </row>
    <row r="58" spans="1:5">
      <c r="A58" s="109">
        <v>30311</v>
      </c>
      <c r="B58" s="110" t="s">
        <v>311</v>
      </c>
      <c r="C58" s="108">
        <f t="shared" si="0"/>
        <v>0</v>
      </c>
      <c r="D58" s="108"/>
      <c r="E58" s="108"/>
    </row>
    <row r="59" spans="1:5">
      <c r="A59" s="109">
        <v>30399</v>
      </c>
      <c r="B59" s="110" t="s">
        <v>312</v>
      </c>
      <c r="C59" s="108">
        <f t="shared" si="0"/>
        <v>0</v>
      </c>
      <c r="D59" s="108"/>
      <c r="E59" s="108"/>
    </row>
    <row r="60" spans="1:5">
      <c r="A60" s="106">
        <v>307</v>
      </c>
      <c r="B60" s="107" t="s">
        <v>224</v>
      </c>
      <c r="C60" s="108">
        <f t="shared" si="0"/>
        <v>0</v>
      </c>
      <c r="D60" s="108">
        <f>SUM(D61:D62)</f>
        <v>0</v>
      </c>
      <c r="E60" s="108">
        <f>SUM(E61:E62)</f>
        <v>0</v>
      </c>
    </row>
    <row r="61" spans="1:5">
      <c r="A61" s="109">
        <v>30701</v>
      </c>
      <c r="B61" s="110" t="s">
        <v>313</v>
      </c>
      <c r="C61" s="108">
        <f t="shared" si="0"/>
        <v>0</v>
      </c>
      <c r="D61" s="108"/>
      <c r="E61" s="108"/>
    </row>
    <row r="62" spans="1:5">
      <c r="A62" s="109">
        <v>30702</v>
      </c>
      <c r="B62" s="110" t="s">
        <v>314</v>
      </c>
      <c r="C62" s="108">
        <f t="shared" si="0"/>
        <v>0</v>
      </c>
      <c r="D62" s="108"/>
      <c r="E62" s="108"/>
    </row>
    <row r="63" spans="1:5">
      <c r="A63" s="106">
        <v>310</v>
      </c>
      <c r="B63" s="107" t="s">
        <v>242</v>
      </c>
      <c r="C63" s="108">
        <f t="shared" si="0"/>
        <v>0</v>
      </c>
      <c r="D63" s="108">
        <f>SUM(D64:D79)</f>
        <v>0</v>
      </c>
      <c r="E63" s="108">
        <f>SUM(E64:E79)</f>
        <v>0</v>
      </c>
    </row>
    <row r="64" spans="1:5">
      <c r="A64" s="109">
        <v>31001</v>
      </c>
      <c r="B64" s="110" t="s">
        <v>315</v>
      </c>
      <c r="C64" s="108">
        <f t="shared" si="0"/>
        <v>0</v>
      </c>
      <c r="D64" s="108"/>
      <c r="E64" s="108"/>
    </row>
    <row r="65" spans="1:5">
      <c r="A65" s="109">
        <v>31002</v>
      </c>
      <c r="B65" s="110" t="s">
        <v>316</v>
      </c>
      <c r="C65" s="108">
        <f t="shared" si="0"/>
        <v>0</v>
      </c>
      <c r="D65" s="108"/>
      <c r="E65" s="108"/>
    </row>
    <row r="66" spans="1:5">
      <c r="A66" s="109">
        <v>31003</v>
      </c>
      <c r="B66" s="110" t="s">
        <v>317</v>
      </c>
      <c r="C66" s="108">
        <f t="shared" si="0"/>
        <v>0</v>
      </c>
      <c r="D66" s="108"/>
      <c r="E66" s="108"/>
    </row>
    <row r="67" spans="1:5">
      <c r="A67" s="109">
        <v>31005</v>
      </c>
      <c r="B67" s="110" t="s">
        <v>318</v>
      </c>
      <c r="C67" s="108">
        <f t="shared" si="0"/>
        <v>0</v>
      </c>
      <c r="D67" s="108"/>
      <c r="E67" s="108"/>
    </row>
    <row r="68" spans="1:5">
      <c r="A68" s="109">
        <v>31006</v>
      </c>
      <c r="B68" s="110" t="s">
        <v>319</v>
      </c>
      <c r="C68" s="108">
        <f t="shared" si="0"/>
        <v>0</v>
      </c>
      <c r="D68" s="108"/>
      <c r="E68" s="108"/>
    </row>
    <row r="69" spans="1:5">
      <c r="A69" s="109">
        <v>31007</v>
      </c>
      <c r="B69" s="110" t="s">
        <v>320</v>
      </c>
      <c r="C69" s="108">
        <f t="shared" ref="C69:C84" si="1">D69+E69</f>
        <v>0</v>
      </c>
      <c r="D69" s="108"/>
      <c r="E69" s="108"/>
    </row>
    <row r="70" spans="1:5">
      <c r="A70" s="109">
        <v>31008</v>
      </c>
      <c r="B70" s="110" t="s">
        <v>321</v>
      </c>
      <c r="C70" s="108">
        <f t="shared" si="1"/>
        <v>0</v>
      </c>
      <c r="D70" s="108"/>
      <c r="E70" s="108"/>
    </row>
    <row r="71" spans="1:5">
      <c r="A71" s="109">
        <v>31009</v>
      </c>
      <c r="B71" s="110" t="s">
        <v>322</v>
      </c>
      <c r="C71" s="108">
        <f t="shared" si="1"/>
        <v>0</v>
      </c>
      <c r="D71" s="108"/>
      <c r="E71" s="108"/>
    </row>
    <row r="72" spans="1:5">
      <c r="A72" s="109">
        <v>31010</v>
      </c>
      <c r="B72" s="110" t="s">
        <v>323</v>
      </c>
      <c r="C72" s="108">
        <f t="shared" si="1"/>
        <v>0</v>
      </c>
      <c r="D72" s="108"/>
      <c r="E72" s="108"/>
    </row>
    <row r="73" spans="1:5">
      <c r="A73" s="109">
        <v>31011</v>
      </c>
      <c r="B73" s="110" t="s">
        <v>324</v>
      </c>
      <c r="C73" s="108">
        <f t="shared" si="1"/>
        <v>0</v>
      </c>
      <c r="D73" s="108"/>
      <c r="E73" s="108"/>
    </row>
    <row r="74" spans="1:5">
      <c r="A74" s="109">
        <v>31012</v>
      </c>
      <c r="B74" s="110" t="s">
        <v>325</v>
      </c>
      <c r="C74" s="108">
        <f t="shared" si="1"/>
        <v>0</v>
      </c>
      <c r="D74" s="108"/>
      <c r="E74" s="108"/>
    </row>
    <row r="75" spans="1:5">
      <c r="A75" s="109">
        <v>31013</v>
      </c>
      <c r="B75" s="110" t="s">
        <v>326</v>
      </c>
      <c r="C75" s="108">
        <f t="shared" si="1"/>
        <v>0</v>
      </c>
      <c r="D75" s="108"/>
      <c r="E75" s="108"/>
    </row>
    <row r="76" spans="1:5">
      <c r="A76" s="109">
        <v>31019</v>
      </c>
      <c r="B76" s="110" t="s">
        <v>327</v>
      </c>
      <c r="C76" s="108">
        <f t="shared" si="1"/>
        <v>0</v>
      </c>
      <c r="D76" s="108"/>
      <c r="E76" s="108"/>
    </row>
    <row r="77" spans="1:5">
      <c r="A77" s="109">
        <v>31021</v>
      </c>
      <c r="B77" s="110" t="s">
        <v>328</v>
      </c>
      <c r="C77" s="108">
        <f t="shared" si="1"/>
        <v>0</v>
      </c>
      <c r="D77" s="108"/>
      <c r="E77" s="108"/>
    </row>
    <row r="78" spans="1:5">
      <c r="A78" s="109">
        <v>31022</v>
      </c>
      <c r="B78" s="110" t="s">
        <v>329</v>
      </c>
      <c r="C78" s="108">
        <f t="shared" si="1"/>
        <v>0</v>
      </c>
      <c r="D78" s="108"/>
      <c r="E78" s="108"/>
    </row>
    <row r="79" spans="1:5">
      <c r="A79" s="109">
        <v>31099</v>
      </c>
      <c r="B79" s="110" t="s">
        <v>330</v>
      </c>
      <c r="C79" s="108">
        <f t="shared" si="1"/>
        <v>0</v>
      </c>
      <c r="D79" s="108"/>
      <c r="E79" s="108"/>
    </row>
    <row r="80" spans="1:5">
      <c r="A80" s="106">
        <v>399</v>
      </c>
      <c r="B80" s="107" t="s">
        <v>227</v>
      </c>
      <c r="C80" s="108">
        <f t="shared" si="1"/>
        <v>0</v>
      </c>
      <c r="D80" s="108">
        <f>SUM(D81:D84)</f>
        <v>0</v>
      </c>
      <c r="E80" s="108">
        <f>SUM(E81:E84)</f>
        <v>0</v>
      </c>
    </row>
    <row r="81" spans="1:5">
      <c r="A81" s="109">
        <v>39906</v>
      </c>
      <c r="B81" s="110" t="s">
        <v>331</v>
      </c>
      <c r="C81" s="108">
        <f t="shared" si="1"/>
        <v>0</v>
      </c>
      <c r="D81" s="108"/>
      <c r="E81" s="108"/>
    </row>
    <row r="82" spans="1:5">
      <c r="A82" s="109">
        <v>39907</v>
      </c>
      <c r="B82" s="110" t="s">
        <v>332</v>
      </c>
      <c r="C82" s="108">
        <f t="shared" si="1"/>
        <v>0</v>
      </c>
      <c r="D82" s="108"/>
      <c r="E82" s="108"/>
    </row>
    <row r="83" spans="1:5">
      <c r="A83" s="109">
        <v>39908</v>
      </c>
      <c r="B83" s="110" t="s">
        <v>333</v>
      </c>
      <c r="C83" s="108">
        <f t="shared" si="1"/>
        <v>0</v>
      </c>
      <c r="D83" s="108"/>
      <c r="E83" s="108"/>
    </row>
    <row r="84" spans="1:5">
      <c r="A84" s="109">
        <v>39999</v>
      </c>
      <c r="B84" s="110" t="s">
        <v>334</v>
      </c>
      <c r="C84" s="108">
        <f t="shared" si="1"/>
        <v>0</v>
      </c>
      <c r="D84" s="108"/>
      <c r="E84" s="108"/>
    </row>
    <row r="85" s="98" customFormat="1" spans="1:5">
      <c r="A85" s="105" t="s">
        <v>134</v>
      </c>
      <c r="B85" s="105"/>
      <c r="C85" s="112">
        <f>C80+C63+C60+C47+C19+C5</f>
        <v>2132.951729</v>
      </c>
      <c r="D85" s="113">
        <f>D80+D63+D60+D47+D19+D5</f>
        <v>2022.251729</v>
      </c>
      <c r="E85" s="113">
        <f>E80+E63+E60+E47+E19+E5</f>
        <v>110.7</v>
      </c>
    </row>
  </sheetData>
  <mergeCells count="4">
    <mergeCell ref="A1:E1"/>
    <mergeCell ref="A3:B3"/>
    <mergeCell ref="C3:E3"/>
    <mergeCell ref="A85:B85"/>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O13"/>
  <sheetViews>
    <sheetView workbookViewId="0">
      <selection activeCell="A3" sqref="A3:L3"/>
    </sheetView>
  </sheetViews>
  <sheetFormatPr defaultColWidth="10" defaultRowHeight="16.8"/>
  <cols>
    <col min="1" max="1" width="4.38461538461539" style="62" customWidth="1"/>
    <col min="2" max="2" width="4.75" style="62" customWidth="1"/>
    <col min="3" max="3" width="5.38461538461539" style="62" customWidth="1"/>
    <col min="4" max="4" width="9.63461538461538" style="62" customWidth="1"/>
    <col min="5" max="5" width="21.25" style="62" customWidth="1"/>
    <col min="6" max="6" width="13.3846153846154" style="62" customWidth="1"/>
    <col min="7" max="7" width="12.5" style="62" customWidth="1"/>
    <col min="8" max="9" width="10.25" style="62" customWidth="1"/>
    <col min="10" max="10" width="9.13461538461539" style="62" customWidth="1"/>
    <col min="11" max="11" width="10.25" style="62" customWidth="1"/>
    <col min="12" max="12" width="12.5" style="62" customWidth="1"/>
    <col min="13" max="13" width="9.63461538461538" style="62" customWidth="1"/>
    <col min="14" max="14" width="9.88461538461538" style="62" customWidth="1"/>
    <col min="15" max="15" width="19" style="62" customWidth="1"/>
    <col min="16" max="16" width="9.75" style="62" customWidth="1"/>
    <col min="17" max="16384" width="10" style="62"/>
  </cols>
  <sheetData>
    <row r="1" ht="16.35" customHeight="1" spans="1:1">
      <c r="A1" s="63"/>
    </row>
    <row r="2" ht="44.85" customHeight="1" spans="1:14">
      <c r="A2" s="64" t="s">
        <v>14</v>
      </c>
      <c r="B2" s="64"/>
      <c r="C2" s="64"/>
      <c r="D2" s="64"/>
      <c r="E2" s="64"/>
      <c r="F2" s="64"/>
      <c r="G2" s="64"/>
      <c r="H2" s="64"/>
      <c r="I2" s="64"/>
      <c r="J2" s="64"/>
      <c r="K2" s="64"/>
      <c r="L2" s="64"/>
      <c r="M2" s="64"/>
      <c r="N2" s="64"/>
    </row>
    <row r="3" ht="22.35" customHeight="1" spans="1:14">
      <c r="A3" s="74" t="s">
        <v>29</v>
      </c>
      <c r="B3" s="74"/>
      <c r="C3" s="74"/>
      <c r="D3" s="74"/>
      <c r="E3" s="74"/>
      <c r="F3" s="74"/>
      <c r="G3" s="74"/>
      <c r="H3" s="74"/>
      <c r="I3" s="74"/>
      <c r="J3" s="74"/>
      <c r="K3" s="74"/>
      <c r="L3" s="74"/>
      <c r="M3" s="73" t="s">
        <v>30</v>
      </c>
      <c r="N3" s="73"/>
    </row>
    <row r="4" ht="42.2" customHeight="1" spans="1:14">
      <c r="A4" s="66" t="s">
        <v>167</v>
      </c>
      <c r="B4" s="66"/>
      <c r="C4" s="66"/>
      <c r="D4" s="66" t="s">
        <v>233</v>
      </c>
      <c r="E4" s="66" t="s">
        <v>234</v>
      </c>
      <c r="F4" s="66" t="s">
        <v>235</v>
      </c>
      <c r="G4" s="66" t="s">
        <v>214</v>
      </c>
      <c r="H4" s="66"/>
      <c r="I4" s="66"/>
      <c r="J4" s="66"/>
      <c r="K4" s="66"/>
      <c r="L4" s="66" t="s">
        <v>218</v>
      </c>
      <c r="M4" s="66"/>
      <c r="N4" s="66"/>
    </row>
    <row r="5" ht="39.6" customHeight="1" spans="1:14">
      <c r="A5" s="66" t="s">
        <v>175</v>
      </c>
      <c r="B5" s="66" t="s">
        <v>176</v>
      </c>
      <c r="C5" s="66" t="s">
        <v>177</v>
      </c>
      <c r="D5" s="66"/>
      <c r="E5" s="66"/>
      <c r="F5" s="66"/>
      <c r="G5" s="66" t="s">
        <v>134</v>
      </c>
      <c r="H5" s="66" t="s">
        <v>335</v>
      </c>
      <c r="I5" s="66" t="s">
        <v>336</v>
      </c>
      <c r="J5" s="66" t="s">
        <v>337</v>
      </c>
      <c r="K5" s="66" t="s">
        <v>338</v>
      </c>
      <c r="L5" s="66" t="s">
        <v>134</v>
      </c>
      <c r="M5" s="66" t="s">
        <v>236</v>
      </c>
      <c r="N5" s="66" t="s">
        <v>339</v>
      </c>
    </row>
    <row r="6" ht="22.9" customHeight="1" spans="1:14">
      <c r="A6" s="61"/>
      <c r="B6" s="61"/>
      <c r="C6" s="61"/>
      <c r="D6" s="61"/>
      <c r="E6" s="61" t="s">
        <v>134</v>
      </c>
      <c r="F6" s="81">
        <f>F7</f>
        <v>2022.25198</v>
      </c>
      <c r="G6" s="81">
        <f>G7</f>
        <v>747.859456</v>
      </c>
      <c r="H6" s="81">
        <f t="shared" ref="H6:N6" si="0">H7</f>
        <v>588.58198</v>
      </c>
      <c r="I6" s="81">
        <f t="shared" si="0"/>
        <v>108.73673</v>
      </c>
      <c r="J6" s="81">
        <f t="shared" si="0"/>
        <v>50.540746</v>
      </c>
      <c r="K6" s="81">
        <f t="shared" si="0"/>
        <v>0</v>
      </c>
      <c r="L6" s="81">
        <f t="shared" si="0"/>
        <v>1274.392524</v>
      </c>
      <c r="M6" s="81">
        <f t="shared" si="0"/>
        <v>1274.392524</v>
      </c>
      <c r="N6" s="81">
        <f t="shared" si="0"/>
        <v>0</v>
      </c>
    </row>
    <row r="7" ht="22.9" customHeight="1" spans="1:15">
      <c r="A7" s="61"/>
      <c r="B7" s="61"/>
      <c r="C7" s="61"/>
      <c r="D7" s="71" t="s">
        <v>178</v>
      </c>
      <c r="E7" s="71" t="s">
        <v>3</v>
      </c>
      <c r="F7" s="81">
        <f>SUM(F8:F13)</f>
        <v>2022.25198</v>
      </c>
      <c r="G7" s="81">
        <f>SUM(G8:G13)</f>
        <v>747.859456</v>
      </c>
      <c r="H7" s="81">
        <f t="shared" ref="H7:N7" si="1">SUM(H8:H13)</f>
        <v>588.58198</v>
      </c>
      <c r="I7" s="81">
        <f t="shared" si="1"/>
        <v>108.73673</v>
      </c>
      <c r="J7" s="81">
        <f t="shared" si="1"/>
        <v>50.540746</v>
      </c>
      <c r="K7" s="81">
        <f t="shared" si="1"/>
        <v>0</v>
      </c>
      <c r="L7" s="81">
        <f t="shared" si="1"/>
        <v>1274.392524</v>
      </c>
      <c r="M7" s="81">
        <f t="shared" si="1"/>
        <v>1274.392524</v>
      </c>
      <c r="N7" s="81">
        <f t="shared" si="1"/>
        <v>0</v>
      </c>
      <c r="O7" s="95"/>
    </row>
    <row r="8" ht="22.9" customHeight="1" spans="1:15">
      <c r="A8" s="19" t="s">
        <v>182</v>
      </c>
      <c r="B8" s="19" t="s">
        <v>180</v>
      </c>
      <c r="C8" s="19" t="s">
        <v>180</v>
      </c>
      <c r="D8" s="72" t="s">
        <v>244</v>
      </c>
      <c r="E8" s="9" t="s">
        <v>184</v>
      </c>
      <c r="F8" s="54">
        <f t="shared" ref="F8:F13" si="2">G8+L8</f>
        <v>184.29</v>
      </c>
      <c r="G8" s="81">
        <f t="shared" ref="G8:G13" si="3">SUM(H8:K8)</f>
        <v>67.387661</v>
      </c>
      <c r="H8" s="76"/>
      <c r="I8" s="76">
        <v>67.387661</v>
      </c>
      <c r="J8" s="76"/>
      <c r="K8" s="76"/>
      <c r="L8" s="54">
        <f t="shared" ref="L8:L13" si="4">SUM(M8:N8)</f>
        <v>116.902339</v>
      </c>
      <c r="M8" s="76">
        <v>116.902339</v>
      </c>
      <c r="N8" s="76"/>
      <c r="O8" s="96"/>
    </row>
    <row r="9" ht="22.9" customHeight="1" spans="1:15">
      <c r="A9" s="19" t="s">
        <v>182</v>
      </c>
      <c r="B9" s="19" t="s">
        <v>180</v>
      </c>
      <c r="C9" s="19" t="s">
        <v>185</v>
      </c>
      <c r="D9" s="72" t="s">
        <v>244</v>
      </c>
      <c r="E9" s="9" t="s">
        <v>187</v>
      </c>
      <c r="F9" s="54">
        <f t="shared" si="2"/>
        <v>21.19</v>
      </c>
      <c r="G9" s="81">
        <f t="shared" si="3"/>
        <v>1.337645</v>
      </c>
      <c r="H9" s="76"/>
      <c r="I9" s="76">
        <v>1.337645</v>
      </c>
      <c r="J9" s="76"/>
      <c r="K9" s="76"/>
      <c r="L9" s="54">
        <f t="shared" si="4"/>
        <v>19.852355</v>
      </c>
      <c r="M9" s="76">
        <v>19.852355</v>
      </c>
      <c r="N9" s="76"/>
      <c r="O9" s="96"/>
    </row>
    <row r="10" ht="22.9" customHeight="1" spans="1:15">
      <c r="A10" s="19" t="s">
        <v>182</v>
      </c>
      <c r="B10" s="19" t="s">
        <v>189</v>
      </c>
      <c r="C10" s="19" t="s">
        <v>189</v>
      </c>
      <c r="D10" s="72" t="s">
        <v>244</v>
      </c>
      <c r="E10" s="9" t="s">
        <v>191</v>
      </c>
      <c r="F10" s="54">
        <f t="shared" si="2"/>
        <v>13.75</v>
      </c>
      <c r="G10" s="81">
        <f t="shared" si="3"/>
        <v>4.211729</v>
      </c>
      <c r="H10" s="76"/>
      <c r="I10" s="76">
        <v>4.211729</v>
      </c>
      <c r="J10" s="76"/>
      <c r="K10" s="76"/>
      <c r="L10" s="54">
        <f t="shared" si="4"/>
        <v>9.538271</v>
      </c>
      <c r="M10" s="76">
        <v>9.538271</v>
      </c>
      <c r="N10" s="76"/>
      <c r="O10" s="96"/>
    </row>
    <row r="11" ht="22.9" customHeight="1" spans="1:15">
      <c r="A11" s="19" t="s">
        <v>192</v>
      </c>
      <c r="B11" s="19" t="s">
        <v>194</v>
      </c>
      <c r="C11" s="19" t="s">
        <v>196</v>
      </c>
      <c r="D11" s="72" t="s">
        <v>244</v>
      </c>
      <c r="E11" s="9" t="s">
        <v>232</v>
      </c>
      <c r="F11" s="54">
        <f t="shared" si="2"/>
        <v>95.68</v>
      </c>
      <c r="G11" s="81">
        <f t="shared" si="3"/>
        <v>35.799695</v>
      </c>
      <c r="H11" s="76"/>
      <c r="I11" s="76">
        <v>35.799695</v>
      </c>
      <c r="J11" s="76"/>
      <c r="K11" s="76"/>
      <c r="L11" s="54">
        <f t="shared" si="4"/>
        <v>59.880305</v>
      </c>
      <c r="M11" s="76">
        <v>59.880305</v>
      </c>
      <c r="N11" s="76"/>
      <c r="O11" s="96"/>
    </row>
    <row r="12" ht="22.9" customHeight="1" spans="1:14">
      <c r="A12" s="19" t="s">
        <v>199</v>
      </c>
      <c r="B12" s="19" t="s">
        <v>201</v>
      </c>
      <c r="C12" s="19" t="s">
        <v>196</v>
      </c>
      <c r="D12" s="72" t="s">
        <v>244</v>
      </c>
      <c r="E12" s="9" t="s">
        <v>228</v>
      </c>
      <c r="F12" s="54">
        <f t="shared" si="2"/>
        <v>1569.12198</v>
      </c>
      <c r="G12" s="81">
        <f t="shared" si="3"/>
        <v>588.58198</v>
      </c>
      <c r="H12" s="76">
        <v>588.58198</v>
      </c>
      <c r="I12" s="76"/>
      <c r="J12" s="76"/>
      <c r="K12" s="76"/>
      <c r="L12" s="54">
        <f t="shared" si="4"/>
        <v>980.54</v>
      </c>
      <c r="M12" s="76">
        <v>980.54</v>
      </c>
      <c r="N12" s="76"/>
    </row>
    <row r="13" ht="22.9" customHeight="1" spans="1:14">
      <c r="A13" s="19" t="s">
        <v>205</v>
      </c>
      <c r="B13" s="19" t="s">
        <v>207</v>
      </c>
      <c r="C13" s="19" t="s">
        <v>196</v>
      </c>
      <c r="D13" s="72" t="s">
        <v>244</v>
      </c>
      <c r="E13" s="9" t="s">
        <v>210</v>
      </c>
      <c r="F13" s="54">
        <f t="shared" si="2"/>
        <v>138.22</v>
      </c>
      <c r="G13" s="81">
        <f t="shared" si="3"/>
        <v>50.540746</v>
      </c>
      <c r="H13" s="76"/>
      <c r="I13" s="76"/>
      <c r="J13" s="76">
        <v>50.540746</v>
      </c>
      <c r="K13" s="76"/>
      <c r="L13" s="54">
        <f t="shared" si="4"/>
        <v>87.679254</v>
      </c>
      <c r="M13" s="76">
        <v>87.679254</v>
      </c>
      <c r="N13" s="76"/>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V13"/>
  <sheetViews>
    <sheetView workbookViewId="0">
      <selection activeCell="M5" sqref="L4:R7"/>
    </sheetView>
  </sheetViews>
  <sheetFormatPr defaultColWidth="10" defaultRowHeight="16.8"/>
  <cols>
    <col min="1" max="1" width="5" customWidth="1"/>
    <col min="2" max="2" width="5.13461538461539" customWidth="1"/>
    <col min="3" max="3" width="5.75" customWidth="1"/>
    <col min="4" max="4" width="8" customWidth="1"/>
    <col min="5" max="5" width="20.1346153846154" customWidth="1"/>
    <col min="6" max="6" width="14" customWidth="1"/>
    <col min="7" max="18" width="7.75" customWidth="1"/>
    <col min="19" max="19" width="9.75" customWidth="1"/>
    <col min="20" max="23" width="7.75" customWidth="1"/>
    <col min="24" max="24" width="9.75" customWidth="1"/>
  </cols>
  <sheetData>
    <row r="1" ht="16.35" customHeight="1" spans="1:1">
      <c r="A1" s="23"/>
    </row>
    <row r="2" ht="50.1" customHeight="1" spans="1:22">
      <c r="A2" s="24" t="s">
        <v>15</v>
      </c>
      <c r="B2" s="24"/>
      <c r="C2" s="24"/>
      <c r="D2" s="24"/>
      <c r="E2" s="24"/>
      <c r="F2" s="24"/>
      <c r="G2" s="24"/>
      <c r="H2" s="24"/>
      <c r="I2" s="24"/>
      <c r="J2" s="24"/>
      <c r="K2" s="24"/>
      <c r="L2" s="24"/>
      <c r="M2" s="24"/>
      <c r="N2" s="24"/>
      <c r="O2" s="24"/>
      <c r="P2" s="24"/>
      <c r="Q2" s="24"/>
      <c r="R2" s="24"/>
      <c r="S2" s="24" t="s">
        <v>15</v>
      </c>
      <c r="T2" s="24"/>
      <c r="U2" s="24"/>
      <c r="V2" s="24"/>
    </row>
    <row r="3" ht="24.2" customHeight="1" spans="1:22">
      <c r="A3" s="94" t="s">
        <v>29</v>
      </c>
      <c r="B3" s="94"/>
      <c r="C3" s="94"/>
      <c r="D3" s="94"/>
      <c r="E3" s="94"/>
      <c r="F3" s="94"/>
      <c r="G3" s="94"/>
      <c r="H3" s="94"/>
      <c r="I3" s="94"/>
      <c r="J3" s="94"/>
      <c r="K3" s="94"/>
      <c r="L3" s="94"/>
      <c r="M3" s="94"/>
      <c r="N3" s="94"/>
      <c r="O3" s="94"/>
      <c r="P3" s="94"/>
      <c r="Q3" s="94"/>
      <c r="R3" s="94"/>
      <c r="S3" s="94" t="s">
        <v>29</v>
      </c>
      <c r="T3" s="94"/>
      <c r="U3" s="22" t="s">
        <v>30</v>
      </c>
      <c r="V3" s="22"/>
    </row>
    <row r="4" ht="26.65" customHeight="1" spans="1:22">
      <c r="A4" s="5" t="s">
        <v>167</v>
      </c>
      <c r="B4" s="5"/>
      <c r="C4" s="5"/>
      <c r="D4" s="5" t="s">
        <v>233</v>
      </c>
      <c r="E4" s="5" t="s">
        <v>234</v>
      </c>
      <c r="F4" s="5" t="s">
        <v>235</v>
      </c>
      <c r="G4" s="5" t="s">
        <v>340</v>
      </c>
      <c r="H4" s="5"/>
      <c r="I4" s="5"/>
      <c r="J4" s="5"/>
      <c r="K4" s="5"/>
      <c r="L4" s="5" t="s">
        <v>341</v>
      </c>
      <c r="M4" s="5"/>
      <c r="N4" s="5"/>
      <c r="O4" s="5"/>
      <c r="P4" s="5"/>
      <c r="Q4" s="5"/>
      <c r="R4" s="5" t="s">
        <v>337</v>
      </c>
      <c r="S4" s="5" t="s">
        <v>342</v>
      </c>
      <c r="T4" s="5"/>
      <c r="U4" s="5"/>
      <c r="V4" s="5"/>
    </row>
    <row r="5" ht="56.1" customHeight="1" spans="1:22">
      <c r="A5" s="5" t="s">
        <v>175</v>
      </c>
      <c r="B5" s="5" t="s">
        <v>176</v>
      </c>
      <c r="C5" s="5" t="s">
        <v>177</v>
      </c>
      <c r="D5" s="5"/>
      <c r="E5" s="5"/>
      <c r="F5" s="5"/>
      <c r="G5" s="5" t="s">
        <v>134</v>
      </c>
      <c r="H5" s="5" t="s">
        <v>343</v>
      </c>
      <c r="I5" s="5" t="s">
        <v>344</v>
      </c>
      <c r="J5" s="5" t="s">
        <v>345</v>
      </c>
      <c r="K5" s="5" t="s">
        <v>346</v>
      </c>
      <c r="L5" s="5" t="s">
        <v>134</v>
      </c>
      <c r="M5" s="5" t="s">
        <v>347</v>
      </c>
      <c r="N5" s="5" t="s">
        <v>348</v>
      </c>
      <c r="O5" s="5" t="s">
        <v>349</v>
      </c>
      <c r="P5" s="5" t="s">
        <v>350</v>
      </c>
      <c r="Q5" s="5" t="s">
        <v>351</v>
      </c>
      <c r="R5" s="5"/>
      <c r="S5" s="5" t="s">
        <v>134</v>
      </c>
      <c r="T5" s="5" t="s">
        <v>352</v>
      </c>
      <c r="U5" s="5" t="s">
        <v>353</v>
      </c>
      <c r="V5" s="5" t="s">
        <v>338</v>
      </c>
    </row>
    <row r="6" ht="22.9" customHeight="1" spans="1:22">
      <c r="A6" s="27"/>
      <c r="B6" s="27"/>
      <c r="C6" s="27"/>
      <c r="D6" s="27"/>
      <c r="E6" s="27" t="s">
        <v>134</v>
      </c>
      <c r="F6" s="26">
        <f>F7</f>
        <v>2022.251729</v>
      </c>
      <c r="G6" s="26">
        <f t="shared" ref="G6:R6" si="0">G7</f>
        <v>1569.12</v>
      </c>
      <c r="H6" s="26">
        <f t="shared" si="0"/>
        <v>729.91</v>
      </c>
      <c r="I6" s="26">
        <f t="shared" si="0"/>
        <v>541.91</v>
      </c>
      <c r="J6" s="26">
        <f t="shared" si="0"/>
        <v>0</v>
      </c>
      <c r="K6" s="26">
        <f t="shared" si="0"/>
        <v>297.3</v>
      </c>
      <c r="L6" s="26">
        <f t="shared" si="0"/>
        <v>314.911729</v>
      </c>
      <c r="M6" s="26">
        <f t="shared" si="0"/>
        <v>184.29</v>
      </c>
      <c r="N6" s="26">
        <f t="shared" si="0"/>
        <v>21.19</v>
      </c>
      <c r="O6" s="26">
        <f t="shared" si="0"/>
        <v>91.47</v>
      </c>
      <c r="P6" s="26">
        <f t="shared" si="0"/>
        <v>4.211729</v>
      </c>
      <c r="Q6" s="26">
        <f t="shared" si="0"/>
        <v>13.75</v>
      </c>
      <c r="R6" s="26">
        <f t="shared" si="0"/>
        <v>138.22</v>
      </c>
      <c r="S6" s="26"/>
      <c r="T6" s="26"/>
      <c r="U6" s="26"/>
      <c r="V6" s="26"/>
    </row>
    <row r="7" ht="22.9" customHeight="1" spans="1:22">
      <c r="A7" s="27"/>
      <c r="B7" s="27"/>
      <c r="C7" s="27"/>
      <c r="D7" s="25" t="s">
        <v>178</v>
      </c>
      <c r="E7" s="25" t="s">
        <v>3</v>
      </c>
      <c r="F7" s="26">
        <f>SUM(F8:F13)</f>
        <v>2022.251729</v>
      </c>
      <c r="G7" s="26">
        <f t="shared" ref="G7:R7" si="1">SUM(G8:G13)</f>
        <v>1569.12</v>
      </c>
      <c r="H7" s="26">
        <f t="shared" si="1"/>
        <v>729.91</v>
      </c>
      <c r="I7" s="26">
        <f t="shared" si="1"/>
        <v>541.91</v>
      </c>
      <c r="J7" s="26">
        <f t="shared" si="1"/>
        <v>0</v>
      </c>
      <c r="K7" s="26">
        <f t="shared" si="1"/>
        <v>297.3</v>
      </c>
      <c r="L7" s="26">
        <f t="shared" si="1"/>
        <v>314.911729</v>
      </c>
      <c r="M7" s="26">
        <f t="shared" si="1"/>
        <v>184.29</v>
      </c>
      <c r="N7" s="26">
        <f t="shared" si="1"/>
        <v>21.19</v>
      </c>
      <c r="O7" s="26">
        <f t="shared" si="1"/>
        <v>91.47</v>
      </c>
      <c r="P7" s="26">
        <f t="shared" si="1"/>
        <v>4.211729</v>
      </c>
      <c r="Q7" s="26">
        <f t="shared" si="1"/>
        <v>13.75</v>
      </c>
      <c r="R7" s="26">
        <f t="shared" si="1"/>
        <v>138.22</v>
      </c>
      <c r="S7" s="26"/>
      <c r="T7" s="26"/>
      <c r="U7" s="26"/>
      <c r="V7" s="26"/>
    </row>
    <row r="8" ht="22.9" customHeight="1" spans="1:22">
      <c r="A8" s="85" t="s">
        <v>182</v>
      </c>
      <c r="B8" s="85" t="s">
        <v>180</v>
      </c>
      <c r="C8" s="85" t="s">
        <v>180</v>
      </c>
      <c r="D8" s="86" t="s">
        <v>244</v>
      </c>
      <c r="E8" s="7" t="s">
        <v>184</v>
      </c>
      <c r="F8" s="28">
        <f t="shared" ref="F8:F13" si="2">G8+L8+S8+R8</f>
        <v>184.29</v>
      </c>
      <c r="G8" s="92"/>
      <c r="H8" s="92"/>
      <c r="I8" s="92"/>
      <c r="J8" s="92"/>
      <c r="K8" s="92"/>
      <c r="L8" s="28">
        <f>SUM(M8:Q8)</f>
        <v>184.29</v>
      </c>
      <c r="M8" s="92">
        <f>'3支出总表'!G10</f>
        <v>184.29</v>
      </c>
      <c r="N8" s="92"/>
      <c r="O8" s="92"/>
      <c r="P8" s="92"/>
      <c r="Q8" s="92"/>
      <c r="R8" s="92"/>
      <c r="S8" s="28"/>
      <c r="T8" s="92"/>
      <c r="U8" s="92"/>
      <c r="V8" s="92"/>
    </row>
    <row r="9" ht="22.9" customHeight="1" spans="1:22">
      <c r="A9" s="85" t="s">
        <v>182</v>
      </c>
      <c r="B9" s="85" t="s">
        <v>180</v>
      </c>
      <c r="C9" s="85" t="s">
        <v>185</v>
      </c>
      <c r="D9" s="86" t="s">
        <v>244</v>
      </c>
      <c r="E9" s="7" t="s">
        <v>187</v>
      </c>
      <c r="F9" s="28">
        <f t="shared" si="2"/>
        <v>21.19</v>
      </c>
      <c r="G9" s="92"/>
      <c r="H9" s="92"/>
      <c r="I9" s="92"/>
      <c r="J9" s="92"/>
      <c r="K9" s="92"/>
      <c r="L9" s="28">
        <f>SUM(M9:Q9)</f>
        <v>21.19</v>
      </c>
      <c r="M9" s="92"/>
      <c r="N9" s="92">
        <f>'3支出总表'!G11</f>
        <v>21.19</v>
      </c>
      <c r="O9" s="92"/>
      <c r="P9" s="92"/>
      <c r="Q9" s="92"/>
      <c r="R9" s="92"/>
      <c r="S9" s="28"/>
      <c r="T9" s="92"/>
      <c r="U9" s="92"/>
      <c r="V9" s="92"/>
    </row>
    <row r="10" ht="22.9" customHeight="1" spans="1:22">
      <c r="A10" s="85" t="s">
        <v>182</v>
      </c>
      <c r="B10" s="85" t="s">
        <v>189</v>
      </c>
      <c r="C10" s="85" t="s">
        <v>189</v>
      </c>
      <c r="D10" s="86" t="s">
        <v>244</v>
      </c>
      <c r="E10" s="7" t="s">
        <v>191</v>
      </c>
      <c r="F10" s="28">
        <f t="shared" si="2"/>
        <v>13.75</v>
      </c>
      <c r="G10" s="92"/>
      <c r="H10" s="92"/>
      <c r="I10" s="92"/>
      <c r="J10" s="92"/>
      <c r="K10" s="92"/>
      <c r="L10" s="28">
        <f>SUM(M10:Q10)</f>
        <v>13.75</v>
      </c>
      <c r="M10" s="92"/>
      <c r="N10" s="92"/>
      <c r="O10" s="92"/>
      <c r="P10" s="92"/>
      <c r="Q10" s="92">
        <f>'3支出总表'!G13</f>
        <v>13.75</v>
      </c>
      <c r="R10" s="92"/>
      <c r="S10" s="28"/>
      <c r="T10" s="92"/>
      <c r="U10" s="92"/>
      <c r="V10" s="92"/>
    </row>
    <row r="11" ht="22.9" customHeight="1" spans="1:22">
      <c r="A11" s="85" t="s">
        <v>192</v>
      </c>
      <c r="B11" s="85" t="s">
        <v>194</v>
      </c>
      <c r="C11" s="85" t="s">
        <v>196</v>
      </c>
      <c r="D11" s="86" t="s">
        <v>244</v>
      </c>
      <c r="E11" s="7" t="s">
        <v>232</v>
      </c>
      <c r="F11" s="28">
        <f t="shared" si="2"/>
        <v>95.681729</v>
      </c>
      <c r="G11" s="92"/>
      <c r="H11" s="92"/>
      <c r="I11" s="92"/>
      <c r="J11" s="92"/>
      <c r="K11" s="92"/>
      <c r="L11" s="28">
        <f>SUM(M11:Q11)</f>
        <v>95.681729</v>
      </c>
      <c r="M11" s="92"/>
      <c r="N11" s="92"/>
      <c r="O11" s="92">
        <v>91.47</v>
      </c>
      <c r="P11" s="92">
        <v>4.211729</v>
      </c>
      <c r="Q11" s="92"/>
      <c r="R11" s="92"/>
      <c r="S11" s="28"/>
      <c r="T11" s="92"/>
      <c r="U11" s="92"/>
      <c r="V11" s="92"/>
    </row>
    <row r="12" ht="22.9" customHeight="1" spans="1:22">
      <c r="A12" s="85" t="s">
        <v>199</v>
      </c>
      <c r="B12" s="85" t="s">
        <v>201</v>
      </c>
      <c r="C12" s="85" t="s">
        <v>196</v>
      </c>
      <c r="D12" s="86" t="s">
        <v>244</v>
      </c>
      <c r="E12" s="7" t="s">
        <v>228</v>
      </c>
      <c r="F12" s="28">
        <f t="shared" si="2"/>
        <v>1569.12</v>
      </c>
      <c r="G12" s="92">
        <f>SUM(H12:K12)</f>
        <v>1569.12</v>
      </c>
      <c r="H12" s="92">
        <v>729.91</v>
      </c>
      <c r="I12" s="92">
        <v>541.91</v>
      </c>
      <c r="J12" s="92"/>
      <c r="K12" s="92">
        <v>297.3</v>
      </c>
      <c r="L12" s="28"/>
      <c r="M12" s="92"/>
      <c r="N12" s="92"/>
      <c r="O12" s="92"/>
      <c r="P12" s="92"/>
      <c r="Q12" s="92"/>
      <c r="R12" s="92"/>
      <c r="S12" s="28"/>
      <c r="T12" s="92"/>
      <c r="U12" s="92"/>
      <c r="V12" s="92"/>
    </row>
    <row r="13" ht="22.9" customHeight="1" spans="1:22">
      <c r="A13" s="85" t="s">
        <v>205</v>
      </c>
      <c r="B13" s="85" t="s">
        <v>207</v>
      </c>
      <c r="C13" s="85" t="s">
        <v>196</v>
      </c>
      <c r="D13" s="86" t="s">
        <v>244</v>
      </c>
      <c r="E13" s="7" t="s">
        <v>210</v>
      </c>
      <c r="F13" s="28">
        <f t="shared" si="2"/>
        <v>138.22</v>
      </c>
      <c r="G13" s="92"/>
      <c r="H13" s="92"/>
      <c r="I13" s="92"/>
      <c r="J13" s="92"/>
      <c r="K13" s="92"/>
      <c r="L13" s="28"/>
      <c r="M13" s="92"/>
      <c r="N13" s="92"/>
      <c r="O13" s="92"/>
      <c r="P13" s="92"/>
      <c r="Q13" s="92"/>
      <c r="R13" s="92">
        <v>138.22</v>
      </c>
      <c r="S13" s="28"/>
      <c r="T13" s="92"/>
      <c r="U13" s="92"/>
      <c r="V13" s="92"/>
    </row>
  </sheetData>
  <mergeCells count="13">
    <mergeCell ref="A2:R2"/>
    <mergeCell ref="S2:V2"/>
    <mergeCell ref="A3:R3"/>
    <mergeCell ref="S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K10"/>
  <sheetViews>
    <sheetView workbookViewId="0">
      <selection activeCell="A1" sqref="$A1:$XFD1048576"/>
    </sheetView>
  </sheetViews>
  <sheetFormatPr defaultColWidth="10" defaultRowHeight="16.8"/>
  <cols>
    <col min="1" max="1" width="4.75" style="62" customWidth="1"/>
    <col min="2" max="2" width="5.88461538461539" style="62" customWidth="1"/>
    <col min="3" max="3" width="7.63461538461539" style="62" customWidth="1"/>
    <col min="4" max="4" width="12.5" style="62" customWidth="1"/>
    <col min="5" max="5" width="29.8846153846154" style="62" customWidth="1"/>
    <col min="6" max="6" width="16.3846153846154" style="62" customWidth="1"/>
    <col min="7" max="7" width="13.3846153846154" style="62" customWidth="1"/>
    <col min="8" max="8" width="11.1346153846154" style="62" customWidth="1"/>
    <col min="9" max="9" width="12.1346153846154" style="62" customWidth="1"/>
    <col min="10" max="10" width="12" style="62" customWidth="1"/>
    <col min="11" max="11" width="11.5" style="62" customWidth="1"/>
    <col min="12" max="13" width="9.75" style="62" customWidth="1"/>
    <col min="14" max="16384" width="10" style="62"/>
  </cols>
  <sheetData>
    <row r="1" ht="16.35" customHeight="1" spans="1:1">
      <c r="A1" s="63"/>
    </row>
    <row r="2" ht="46.5" customHeight="1" spans="1:11">
      <c r="A2" s="64" t="s">
        <v>16</v>
      </c>
      <c r="B2" s="64"/>
      <c r="C2" s="64"/>
      <c r="D2" s="64"/>
      <c r="E2" s="64"/>
      <c r="F2" s="64"/>
      <c r="G2" s="64"/>
      <c r="H2" s="64"/>
      <c r="I2" s="64"/>
      <c r="J2" s="64"/>
      <c r="K2" s="64"/>
    </row>
    <row r="3" ht="24.2" customHeight="1" spans="1:11">
      <c r="A3" s="65" t="s">
        <v>29</v>
      </c>
      <c r="B3" s="65"/>
      <c r="C3" s="65"/>
      <c r="D3" s="65"/>
      <c r="E3" s="65"/>
      <c r="F3" s="65"/>
      <c r="G3" s="65"/>
      <c r="H3" s="65"/>
      <c r="I3" s="65"/>
      <c r="J3" s="73" t="s">
        <v>30</v>
      </c>
      <c r="K3" s="73"/>
    </row>
    <row r="4" ht="23.25" customHeight="1" spans="1:11">
      <c r="A4" s="66" t="s">
        <v>167</v>
      </c>
      <c r="B4" s="66"/>
      <c r="C4" s="66"/>
      <c r="D4" s="66" t="s">
        <v>233</v>
      </c>
      <c r="E4" s="66" t="s">
        <v>234</v>
      </c>
      <c r="F4" s="66" t="s">
        <v>354</v>
      </c>
      <c r="G4" s="66" t="s">
        <v>355</v>
      </c>
      <c r="H4" s="66" t="s">
        <v>356</v>
      </c>
      <c r="I4" s="66" t="s">
        <v>357</v>
      </c>
      <c r="J4" s="66" t="s">
        <v>358</v>
      </c>
      <c r="K4" s="66" t="s">
        <v>359</v>
      </c>
    </row>
    <row r="5" ht="23.25" customHeight="1" spans="1:11">
      <c r="A5" s="66" t="s">
        <v>175</v>
      </c>
      <c r="B5" s="66" t="s">
        <v>176</v>
      </c>
      <c r="C5" s="66" t="s">
        <v>177</v>
      </c>
      <c r="D5" s="66"/>
      <c r="E5" s="66"/>
      <c r="F5" s="66"/>
      <c r="G5" s="66"/>
      <c r="H5" s="66"/>
      <c r="I5" s="66"/>
      <c r="J5" s="66"/>
      <c r="K5" s="66"/>
    </row>
    <row r="6" ht="22.9" customHeight="1" spans="1:11">
      <c r="A6" s="61"/>
      <c r="B6" s="61"/>
      <c r="C6" s="61"/>
      <c r="D6" s="61"/>
      <c r="E6" s="61" t="s">
        <v>134</v>
      </c>
      <c r="F6" s="70">
        <v>0</v>
      </c>
      <c r="G6" s="70"/>
      <c r="H6" s="70"/>
      <c r="I6" s="70"/>
      <c r="J6" s="70"/>
      <c r="K6" s="70"/>
    </row>
    <row r="7" ht="22.9" customHeight="1" spans="1:11">
      <c r="A7" s="61"/>
      <c r="B7" s="61"/>
      <c r="C7" s="61"/>
      <c r="D7" s="71"/>
      <c r="E7" s="71"/>
      <c r="F7" s="70"/>
      <c r="G7" s="70"/>
      <c r="H7" s="70"/>
      <c r="I7" s="70"/>
      <c r="J7" s="70"/>
      <c r="K7" s="70"/>
    </row>
    <row r="8" ht="22.9" customHeight="1" spans="1:11">
      <c r="A8" s="61"/>
      <c r="B8" s="61"/>
      <c r="C8" s="61"/>
      <c r="D8" s="71"/>
      <c r="E8" s="71"/>
      <c r="F8" s="70"/>
      <c r="G8" s="70"/>
      <c r="H8" s="70"/>
      <c r="I8" s="70"/>
      <c r="J8" s="70"/>
      <c r="K8" s="70"/>
    </row>
    <row r="9" ht="22.9" customHeight="1" spans="1:11">
      <c r="A9" s="19"/>
      <c r="B9" s="19"/>
      <c r="C9" s="19"/>
      <c r="D9" s="72"/>
      <c r="E9" s="9"/>
      <c r="F9" s="54"/>
      <c r="G9" s="76"/>
      <c r="H9" s="76"/>
      <c r="I9" s="76"/>
      <c r="J9" s="76"/>
      <c r="K9" s="76"/>
    </row>
    <row r="10" spans="1:1">
      <c r="A10" s="75" t="s">
        <v>360</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R10"/>
  <sheetViews>
    <sheetView workbookViewId="0">
      <selection activeCell="I14" sqref="I14"/>
    </sheetView>
  </sheetViews>
  <sheetFormatPr defaultColWidth="10" defaultRowHeight="16.8"/>
  <cols>
    <col min="1" max="1" width="4.75" style="62" customWidth="1"/>
    <col min="2" max="2" width="5.38461538461539" style="62" customWidth="1"/>
    <col min="3" max="3" width="6" style="62" customWidth="1"/>
    <col min="4" max="4" width="9.75" style="62" customWidth="1"/>
    <col min="5" max="5" width="20.1346153846154" style="62" customWidth="1"/>
    <col min="6" max="18" width="7.75" style="62" customWidth="1"/>
    <col min="19" max="20" width="9.75" style="62" customWidth="1"/>
    <col min="21" max="16384" width="10" style="62"/>
  </cols>
  <sheetData>
    <row r="1" ht="16.35" customHeight="1" spans="1:1">
      <c r="A1" s="63"/>
    </row>
    <row r="2" ht="40.5" customHeight="1" spans="1:18">
      <c r="A2" s="64" t="s">
        <v>17</v>
      </c>
      <c r="B2" s="64"/>
      <c r="C2" s="64"/>
      <c r="D2" s="64"/>
      <c r="E2" s="64"/>
      <c r="F2" s="64"/>
      <c r="G2" s="64"/>
      <c r="H2" s="64"/>
      <c r="I2" s="64"/>
      <c r="J2" s="64"/>
      <c r="K2" s="64"/>
      <c r="L2" s="64"/>
      <c r="M2" s="64"/>
      <c r="N2" s="64"/>
      <c r="O2" s="64"/>
      <c r="P2" s="64"/>
      <c r="Q2" s="64"/>
      <c r="R2" s="64"/>
    </row>
    <row r="3" ht="24.2" customHeight="1" spans="1:18">
      <c r="A3" s="74" t="s">
        <v>29</v>
      </c>
      <c r="B3" s="74"/>
      <c r="C3" s="74"/>
      <c r="D3" s="74"/>
      <c r="E3" s="74"/>
      <c r="F3" s="74"/>
      <c r="G3" s="74"/>
      <c r="H3" s="74"/>
      <c r="I3" s="74"/>
      <c r="J3" s="74"/>
      <c r="K3" s="74"/>
      <c r="L3" s="74"/>
      <c r="M3" s="74"/>
      <c r="N3" s="74"/>
      <c r="O3" s="74"/>
      <c r="P3" s="74"/>
      <c r="Q3" s="73" t="s">
        <v>30</v>
      </c>
      <c r="R3" s="73"/>
    </row>
    <row r="4" ht="24.2" customHeight="1" spans="1:18">
      <c r="A4" s="66" t="s">
        <v>167</v>
      </c>
      <c r="B4" s="66"/>
      <c r="C4" s="66"/>
      <c r="D4" s="66" t="s">
        <v>233</v>
      </c>
      <c r="E4" s="66" t="s">
        <v>234</v>
      </c>
      <c r="F4" s="66" t="s">
        <v>354</v>
      </c>
      <c r="G4" s="66" t="s">
        <v>361</v>
      </c>
      <c r="H4" s="66" t="s">
        <v>362</v>
      </c>
      <c r="I4" s="66" t="s">
        <v>363</v>
      </c>
      <c r="J4" s="66" t="s">
        <v>364</v>
      </c>
      <c r="K4" s="66" t="s">
        <v>365</v>
      </c>
      <c r="L4" s="66" t="s">
        <v>366</v>
      </c>
      <c r="M4" s="66" t="s">
        <v>367</v>
      </c>
      <c r="N4" s="66" t="s">
        <v>356</v>
      </c>
      <c r="O4" s="66" t="s">
        <v>368</v>
      </c>
      <c r="P4" s="66" t="s">
        <v>369</v>
      </c>
      <c r="Q4" s="66" t="s">
        <v>357</v>
      </c>
      <c r="R4" s="66" t="s">
        <v>359</v>
      </c>
    </row>
    <row r="5" ht="21.6" customHeight="1" spans="1:18">
      <c r="A5" s="66" t="s">
        <v>175</v>
      </c>
      <c r="B5" s="66" t="s">
        <v>176</v>
      </c>
      <c r="C5" s="66" t="s">
        <v>177</v>
      </c>
      <c r="D5" s="66"/>
      <c r="E5" s="66"/>
      <c r="F5" s="66"/>
      <c r="G5" s="66"/>
      <c r="H5" s="66"/>
      <c r="I5" s="66"/>
      <c r="J5" s="66"/>
      <c r="K5" s="66"/>
      <c r="L5" s="66"/>
      <c r="M5" s="66"/>
      <c r="N5" s="66"/>
      <c r="O5" s="66"/>
      <c r="P5" s="66"/>
      <c r="Q5" s="66"/>
      <c r="R5" s="66"/>
    </row>
    <row r="6" ht="22.9" customHeight="1" spans="1:18">
      <c r="A6" s="61"/>
      <c r="B6" s="61"/>
      <c r="C6" s="61"/>
      <c r="D6" s="61"/>
      <c r="E6" s="61" t="s">
        <v>134</v>
      </c>
      <c r="F6" s="70">
        <v>0</v>
      </c>
      <c r="G6" s="70"/>
      <c r="H6" s="70"/>
      <c r="I6" s="70"/>
      <c r="J6" s="70"/>
      <c r="K6" s="70"/>
      <c r="L6" s="70"/>
      <c r="M6" s="70"/>
      <c r="N6" s="70"/>
      <c r="O6" s="70"/>
      <c r="P6" s="70"/>
      <c r="Q6" s="70"/>
      <c r="R6" s="70"/>
    </row>
    <row r="7" ht="22.9" customHeight="1" spans="1:18">
      <c r="A7" s="61"/>
      <c r="B7" s="61"/>
      <c r="C7" s="61"/>
      <c r="D7" s="71"/>
      <c r="E7" s="71"/>
      <c r="F7" s="70"/>
      <c r="G7" s="70"/>
      <c r="H7" s="70"/>
      <c r="I7" s="70"/>
      <c r="J7" s="70"/>
      <c r="K7" s="70"/>
      <c r="L7" s="70"/>
      <c r="M7" s="70"/>
      <c r="N7" s="70"/>
      <c r="O7" s="70"/>
      <c r="P7" s="70"/>
      <c r="Q7" s="70"/>
      <c r="R7" s="70"/>
    </row>
    <row r="8" ht="22.9" customHeight="1" spans="1:18">
      <c r="A8" s="61"/>
      <c r="B8" s="61"/>
      <c r="C8" s="61"/>
      <c r="D8" s="71"/>
      <c r="E8" s="71"/>
      <c r="F8" s="70"/>
      <c r="G8" s="70"/>
      <c r="H8" s="70"/>
      <c r="I8" s="70"/>
      <c r="J8" s="70"/>
      <c r="K8" s="70"/>
      <c r="L8" s="70"/>
      <c r="M8" s="70"/>
      <c r="N8" s="70"/>
      <c r="O8" s="70"/>
      <c r="P8" s="70"/>
      <c r="Q8" s="70"/>
      <c r="R8" s="70"/>
    </row>
    <row r="9" ht="22.9" customHeight="1" spans="1:18">
      <c r="A9" s="19"/>
      <c r="B9" s="19"/>
      <c r="C9" s="19"/>
      <c r="D9" s="72"/>
      <c r="E9" s="9"/>
      <c r="F9" s="54"/>
      <c r="G9" s="76"/>
      <c r="H9" s="76"/>
      <c r="I9" s="76"/>
      <c r="J9" s="76"/>
      <c r="K9" s="76"/>
      <c r="L9" s="76"/>
      <c r="M9" s="76"/>
      <c r="N9" s="76"/>
      <c r="O9" s="76"/>
      <c r="P9" s="76"/>
      <c r="Q9" s="76"/>
      <c r="R9" s="76"/>
    </row>
    <row r="10" spans="1:1">
      <c r="A10" s="75" t="s">
        <v>360</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T15"/>
  <sheetViews>
    <sheetView workbookViewId="0">
      <selection activeCell="F4" sqref="F4:T7"/>
    </sheetView>
  </sheetViews>
  <sheetFormatPr defaultColWidth="10" defaultRowHeight="16.8"/>
  <cols>
    <col min="1" max="1" width="3.63461538461538" customWidth="1"/>
    <col min="2" max="2" width="4.63461538461539" customWidth="1"/>
    <col min="3" max="3" width="5.25" customWidth="1"/>
    <col min="4" max="4" width="7" customWidth="1"/>
    <col min="5" max="5" width="15.8846153846154" customWidth="1"/>
    <col min="6" max="6" width="9.63461538461538" customWidth="1"/>
    <col min="7" max="7" width="8.38461538461539" customWidth="1"/>
    <col min="8" max="17" width="7.13461538461539" customWidth="1"/>
    <col min="18" max="18" width="8.5" customWidth="1"/>
    <col min="19" max="20" width="7.13461538461539" customWidth="1"/>
    <col min="21" max="22" width="9.75" customWidth="1"/>
  </cols>
  <sheetData>
    <row r="1" ht="16.35" customHeight="1" spans="1:1">
      <c r="A1" s="23"/>
    </row>
    <row r="2" ht="36.2" customHeight="1" spans="1:20">
      <c r="A2" s="3" t="s">
        <v>18</v>
      </c>
      <c r="B2" s="3"/>
      <c r="C2" s="3"/>
      <c r="D2" s="3"/>
      <c r="E2" s="3"/>
      <c r="F2" s="3"/>
      <c r="G2" s="3"/>
      <c r="H2" s="3"/>
      <c r="I2" s="3"/>
      <c r="J2" s="3"/>
      <c r="K2" s="3"/>
      <c r="L2" s="3"/>
      <c r="M2" s="3"/>
      <c r="N2" s="3"/>
      <c r="O2" s="3"/>
      <c r="P2" s="3"/>
      <c r="Q2" s="3"/>
      <c r="R2" s="3"/>
      <c r="S2" s="3"/>
      <c r="T2" s="3"/>
    </row>
    <row r="3" ht="24.2" customHeight="1" spans="1:20">
      <c r="A3" s="4" t="s">
        <v>29</v>
      </c>
      <c r="B3" s="4"/>
      <c r="C3" s="4"/>
      <c r="D3" s="4"/>
      <c r="E3" s="4"/>
      <c r="F3" s="4"/>
      <c r="G3" s="4"/>
      <c r="H3" s="4"/>
      <c r="I3" s="4"/>
      <c r="J3" s="4"/>
      <c r="K3" s="4"/>
      <c r="L3" s="4"/>
      <c r="M3" s="4"/>
      <c r="N3" s="4"/>
      <c r="O3" s="4"/>
      <c r="P3" s="4"/>
      <c r="Q3" s="4"/>
      <c r="R3" s="4"/>
      <c r="S3" s="22" t="s">
        <v>30</v>
      </c>
      <c r="T3" s="22"/>
    </row>
    <row r="4" ht="28.5" customHeight="1" spans="1:20">
      <c r="A4" s="5" t="s">
        <v>167</v>
      </c>
      <c r="B4" s="5"/>
      <c r="C4" s="5"/>
      <c r="D4" s="5" t="s">
        <v>233</v>
      </c>
      <c r="E4" s="5" t="s">
        <v>234</v>
      </c>
      <c r="F4" s="5" t="s">
        <v>354</v>
      </c>
      <c r="G4" s="5" t="s">
        <v>215</v>
      </c>
      <c r="H4" s="5"/>
      <c r="I4" s="5"/>
      <c r="J4" s="5"/>
      <c r="K4" s="5"/>
      <c r="L4" s="5"/>
      <c r="M4" s="5"/>
      <c r="N4" s="5"/>
      <c r="O4" s="5"/>
      <c r="P4" s="5"/>
      <c r="Q4" s="5"/>
      <c r="R4" s="5" t="s">
        <v>218</v>
      </c>
      <c r="S4" s="5"/>
      <c r="T4" s="5"/>
    </row>
    <row r="5" ht="36.2" customHeight="1" spans="1:20">
      <c r="A5" s="5" t="s">
        <v>175</v>
      </c>
      <c r="B5" s="5" t="s">
        <v>176</v>
      </c>
      <c r="C5" s="5" t="s">
        <v>177</v>
      </c>
      <c r="D5" s="5"/>
      <c r="E5" s="5"/>
      <c r="F5" s="5"/>
      <c r="G5" s="5" t="s">
        <v>134</v>
      </c>
      <c r="H5" s="5" t="s">
        <v>370</v>
      </c>
      <c r="I5" s="5" t="s">
        <v>371</v>
      </c>
      <c r="J5" s="5" t="s">
        <v>372</v>
      </c>
      <c r="K5" s="5" t="s">
        <v>373</v>
      </c>
      <c r="L5" s="5" t="s">
        <v>374</v>
      </c>
      <c r="M5" s="5" t="s">
        <v>375</v>
      </c>
      <c r="N5" s="5" t="s">
        <v>376</v>
      </c>
      <c r="O5" s="5" t="s">
        <v>377</v>
      </c>
      <c r="P5" s="5" t="s">
        <v>378</v>
      </c>
      <c r="Q5" s="5" t="s">
        <v>379</v>
      </c>
      <c r="R5" s="5" t="s">
        <v>134</v>
      </c>
      <c r="S5" s="5" t="s">
        <v>273</v>
      </c>
      <c r="T5" s="5" t="s">
        <v>339</v>
      </c>
    </row>
    <row r="6" ht="22.9" customHeight="1" spans="1:20">
      <c r="A6" s="27"/>
      <c r="B6" s="27"/>
      <c r="C6" s="27"/>
      <c r="D6" s="27"/>
      <c r="E6" s="27" t="s">
        <v>134</v>
      </c>
      <c r="F6" s="91">
        <f>F7</f>
        <v>110.7</v>
      </c>
      <c r="G6" s="91">
        <f t="shared" ref="G6:S6" si="0">G7</f>
        <v>37.584</v>
      </c>
      <c r="H6" s="91">
        <f t="shared" si="0"/>
        <v>29.754</v>
      </c>
      <c r="I6" s="91"/>
      <c r="J6" s="91">
        <f t="shared" si="0"/>
        <v>2.1924</v>
      </c>
      <c r="K6" s="91"/>
      <c r="L6" s="91"/>
      <c r="M6" s="91">
        <f t="shared" si="0"/>
        <v>3.132</v>
      </c>
      <c r="N6" s="91"/>
      <c r="O6" s="91"/>
      <c r="P6" s="91">
        <f t="shared" si="0"/>
        <v>1.2528</v>
      </c>
      <c r="Q6" s="91">
        <f t="shared" si="0"/>
        <v>1.2528</v>
      </c>
      <c r="R6" s="91">
        <f t="shared" si="0"/>
        <v>73.116</v>
      </c>
      <c r="S6" s="91">
        <f t="shared" si="0"/>
        <v>73.116</v>
      </c>
      <c r="T6" s="91"/>
    </row>
    <row r="7" ht="22.9" customHeight="1" spans="1:20">
      <c r="A7" s="27"/>
      <c r="B7" s="27"/>
      <c r="C7" s="27"/>
      <c r="D7" s="25" t="s">
        <v>178</v>
      </c>
      <c r="E7" s="25" t="s">
        <v>3</v>
      </c>
      <c r="F7" s="91">
        <f>SUM(F8:F15)</f>
        <v>110.7</v>
      </c>
      <c r="G7" s="91">
        <f t="shared" ref="G7:S7" si="1">SUM(G8:G15)</f>
        <v>37.584</v>
      </c>
      <c r="H7" s="91">
        <f t="shared" si="1"/>
        <v>29.754</v>
      </c>
      <c r="I7" s="91">
        <f t="shared" si="1"/>
        <v>0</v>
      </c>
      <c r="J7" s="91">
        <f t="shared" si="1"/>
        <v>2.1924</v>
      </c>
      <c r="K7" s="91">
        <f t="shared" si="1"/>
        <v>0</v>
      </c>
      <c r="L7" s="91">
        <f t="shared" si="1"/>
        <v>0</v>
      </c>
      <c r="M7" s="91">
        <f t="shared" si="1"/>
        <v>3.132</v>
      </c>
      <c r="N7" s="91">
        <f t="shared" si="1"/>
        <v>0</v>
      </c>
      <c r="O7" s="91">
        <f t="shared" si="1"/>
        <v>0</v>
      </c>
      <c r="P7" s="91">
        <f t="shared" si="1"/>
        <v>1.2528</v>
      </c>
      <c r="Q7" s="91">
        <f t="shared" si="1"/>
        <v>1.2528</v>
      </c>
      <c r="R7" s="91">
        <f t="shared" si="1"/>
        <v>73.116</v>
      </c>
      <c r="S7" s="91">
        <f t="shared" si="1"/>
        <v>73.116</v>
      </c>
      <c r="T7" s="91"/>
    </row>
    <row r="8" ht="22.9" customHeight="1" spans="1:20">
      <c r="A8" s="85" t="s">
        <v>199</v>
      </c>
      <c r="B8" s="85" t="s">
        <v>201</v>
      </c>
      <c r="C8" s="85" t="s">
        <v>196</v>
      </c>
      <c r="D8" s="86" t="s">
        <v>244</v>
      </c>
      <c r="E8" s="7" t="s">
        <v>228</v>
      </c>
      <c r="F8" s="54">
        <f t="shared" ref="F8:F15" si="2">G8+R8</f>
        <v>37.584</v>
      </c>
      <c r="G8" s="92">
        <v>37.584</v>
      </c>
      <c r="H8" s="92">
        <v>29.754</v>
      </c>
      <c r="I8" s="92"/>
      <c r="J8" s="92">
        <v>2.1924</v>
      </c>
      <c r="K8" s="92"/>
      <c r="L8" s="92"/>
      <c r="M8" s="92">
        <v>3.132</v>
      </c>
      <c r="N8" s="92"/>
      <c r="O8" s="92"/>
      <c r="P8" s="92">
        <v>1.2528</v>
      </c>
      <c r="Q8" s="92">
        <v>1.2528</v>
      </c>
      <c r="R8" s="76"/>
      <c r="S8" s="92"/>
      <c r="T8" s="92"/>
    </row>
    <row r="9" s="1" customFormat="1" ht="22.9" customHeight="1" spans="1:20">
      <c r="A9" s="85" t="s">
        <v>199</v>
      </c>
      <c r="B9" s="85" t="s">
        <v>201</v>
      </c>
      <c r="C9" s="85" t="s">
        <v>230</v>
      </c>
      <c r="D9" s="86" t="s">
        <v>380</v>
      </c>
      <c r="E9" s="9" t="s">
        <v>231</v>
      </c>
      <c r="F9" s="54">
        <f t="shared" si="2"/>
        <v>12.96</v>
      </c>
      <c r="G9" s="76"/>
      <c r="H9" s="76"/>
      <c r="I9" s="76"/>
      <c r="J9" s="76"/>
      <c r="K9" s="76"/>
      <c r="L9" s="76"/>
      <c r="M9" s="76"/>
      <c r="N9" s="76"/>
      <c r="O9" s="76"/>
      <c r="P9" s="76"/>
      <c r="Q9" s="76"/>
      <c r="R9" s="76">
        <f t="shared" ref="R9:R15" si="3">S9</f>
        <v>12.96</v>
      </c>
      <c r="S9" s="76">
        <v>12.96</v>
      </c>
      <c r="T9" s="76"/>
    </row>
    <row r="10" s="1" customFormat="1" ht="22.9" customHeight="1" spans="1:20">
      <c r="A10" s="85" t="s">
        <v>199</v>
      </c>
      <c r="B10" s="85" t="s">
        <v>201</v>
      </c>
      <c r="C10" s="85" t="s">
        <v>185</v>
      </c>
      <c r="D10" s="86" t="s">
        <v>381</v>
      </c>
      <c r="E10" s="9" t="s">
        <v>229</v>
      </c>
      <c r="F10" s="54">
        <f t="shared" si="2"/>
        <v>16.74</v>
      </c>
      <c r="G10" s="76"/>
      <c r="H10" s="76"/>
      <c r="I10" s="76"/>
      <c r="J10" s="76"/>
      <c r="K10" s="76"/>
      <c r="L10" s="76"/>
      <c r="M10" s="76"/>
      <c r="N10" s="76"/>
      <c r="O10" s="76"/>
      <c r="P10" s="76"/>
      <c r="Q10" s="76"/>
      <c r="R10" s="76">
        <f t="shared" si="3"/>
        <v>16.74</v>
      </c>
      <c r="S10" s="76">
        <v>16.74</v>
      </c>
      <c r="T10" s="76"/>
    </row>
    <row r="11" s="1" customFormat="1" ht="22.9" customHeight="1" spans="1:20">
      <c r="A11" s="87" t="s">
        <v>199</v>
      </c>
      <c r="B11" s="87" t="s">
        <v>201</v>
      </c>
      <c r="C11" s="87" t="s">
        <v>185</v>
      </c>
      <c r="D11" s="88" t="s">
        <v>382</v>
      </c>
      <c r="E11" s="11" t="s">
        <v>229</v>
      </c>
      <c r="F11" s="93">
        <f t="shared" si="2"/>
        <v>5.184</v>
      </c>
      <c r="G11" s="82"/>
      <c r="H11" s="82"/>
      <c r="I11" s="82"/>
      <c r="J11" s="82"/>
      <c r="K11" s="82"/>
      <c r="L11" s="82"/>
      <c r="M11" s="82"/>
      <c r="N11" s="82"/>
      <c r="O11" s="82"/>
      <c r="P11" s="82"/>
      <c r="Q11" s="82"/>
      <c r="R11" s="82">
        <f t="shared" si="3"/>
        <v>5.184</v>
      </c>
      <c r="S11" s="82">
        <v>5.184</v>
      </c>
      <c r="T11" s="82"/>
    </row>
    <row r="12" s="1" customFormat="1" ht="22.9" customHeight="1" spans="1:20">
      <c r="A12" s="89" t="s">
        <v>199</v>
      </c>
      <c r="B12" s="89" t="s">
        <v>201</v>
      </c>
      <c r="C12" s="89" t="s">
        <v>185</v>
      </c>
      <c r="D12" s="90" t="s">
        <v>383</v>
      </c>
      <c r="E12" s="13" t="s">
        <v>229</v>
      </c>
      <c r="F12" s="35">
        <f t="shared" si="2"/>
        <v>21.6</v>
      </c>
      <c r="G12" s="83"/>
      <c r="H12" s="83"/>
      <c r="I12" s="83"/>
      <c r="J12" s="83"/>
      <c r="K12" s="83"/>
      <c r="L12" s="83"/>
      <c r="M12" s="83"/>
      <c r="N12" s="83"/>
      <c r="O12" s="83"/>
      <c r="P12" s="83"/>
      <c r="Q12" s="83"/>
      <c r="R12" s="83">
        <f t="shared" si="3"/>
        <v>21.6</v>
      </c>
      <c r="S12" s="83">
        <v>21.6</v>
      </c>
      <c r="T12" s="83"/>
    </row>
    <row r="13" s="1" customFormat="1" ht="22.9" customHeight="1" spans="1:20">
      <c r="A13" s="89" t="s">
        <v>199</v>
      </c>
      <c r="B13" s="89" t="s">
        <v>201</v>
      </c>
      <c r="C13" s="89" t="s">
        <v>185</v>
      </c>
      <c r="D13" s="90" t="s">
        <v>384</v>
      </c>
      <c r="E13" s="13" t="s">
        <v>229</v>
      </c>
      <c r="F13" s="35">
        <f t="shared" si="2"/>
        <v>8.1</v>
      </c>
      <c r="G13" s="83"/>
      <c r="H13" s="83"/>
      <c r="I13" s="83"/>
      <c r="J13" s="83"/>
      <c r="K13" s="83"/>
      <c r="L13" s="83"/>
      <c r="M13" s="83"/>
      <c r="N13" s="83"/>
      <c r="O13" s="83"/>
      <c r="P13" s="83"/>
      <c r="Q13" s="83"/>
      <c r="R13" s="83">
        <f t="shared" si="3"/>
        <v>8.1</v>
      </c>
      <c r="S13" s="83">
        <v>8.1</v>
      </c>
      <c r="T13" s="83"/>
    </row>
    <row r="14" s="1" customFormat="1" ht="22.9" customHeight="1" spans="1:20">
      <c r="A14" s="89" t="s">
        <v>199</v>
      </c>
      <c r="B14" s="89" t="s">
        <v>201</v>
      </c>
      <c r="C14" s="89" t="s">
        <v>185</v>
      </c>
      <c r="D14" s="90" t="s">
        <v>385</v>
      </c>
      <c r="E14" s="13" t="s">
        <v>229</v>
      </c>
      <c r="F14" s="35">
        <f t="shared" si="2"/>
        <v>5.832</v>
      </c>
      <c r="G14" s="83"/>
      <c r="H14" s="83"/>
      <c r="I14" s="83"/>
      <c r="J14" s="83"/>
      <c r="K14" s="83"/>
      <c r="L14" s="83"/>
      <c r="M14" s="83"/>
      <c r="N14" s="83"/>
      <c r="O14" s="83"/>
      <c r="P14" s="83"/>
      <c r="Q14" s="83"/>
      <c r="R14" s="83">
        <f t="shared" si="3"/>
        <v>5.832</v>
      </c>
      <c r="S14" s="83">
        <v>5.832</v>
      </c>
      <c r="T14" s="83"/>
    </row>
    <row r="15" s="1" customFormat="1" ht="22.9" customHeight="1" spans="1:20">
      <c r="A15" s="89" t="s">
        <v>199</v>
      </c>
      <c r="B15" s="89" t="s">
        <v>201</v>
      </c>
      <c r="C15" s="89" t="s">
        <v>185</v>
      </c>
      <c r="D15" s="90" t="s">
        <v>386</v>
      </c>
      <c r="E15" s="13" t="s">
        <v>229</v>
      </c>
      <c r="F15" s="35">
        <f t="shared" si="2"/>
        <v>2.7</v>
      </c>
      <c r="G15" s="83"/>
      <c r="H15" s="83"/>
      <c r="I15" s="83"/>
      <c r="J15" s="83"/>
      <c r="K15" s="83"/>
      <c r="L15" s="83"/>
      <c r="M15" s="83"/>
      <c r="N15" s="83"/>
      <c r="O15" s="83"/>
      <c r="P15" s="83"/>
      <c r="Q15" s="83"/>
      <c r="R15" s="83">
        <f t="shared" si="3"/>
        <v>2.7</v>
      </c>
      <c r="S15" s="83">
        <v>2.7</v>
      </c>
      <c r="T15" s="83"/>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AG32"/>
  <sheetViews>
    <sheetView workbookViewId="0">
      <selection activeCell="G4" sqref="G4:AG6"/>
    </sheetView>
  </sheetViews>
  <sheetFormatPr defaultColWidth="10" defaultRowHeight="16.8"/>
  <cols>
    <col min="1" max="1" width="5.25" style="62" customWidth="1"/>
    <col min="2" max="2" width="5.63461538461539" style="62" customWidth="1"/>
    <col min="3" max="3" width="5.88461538461539" style="62" customWidth="1"/>
    <col min="4" max="4" width="10.1346153846154" style="62" customWidth="1"/>
    <col min="5" max="5" width="18.1346153846154" style="62" customWidth="1"/>
    <col min="6" max="6" width="10.75" style="62" customWidth="1"/>
    <col min="7" max="19" width="7.13461538461539" style="62" customWidth="1"/>
    <col min="20" max="20" width="9.75" style="62" customWidth="1"/>
    <col min="21" max="34" width="7.13461538461539" style="62" customWidth="1"/>
    <col min="35" max="35" width="9.75" style="62" customWidth="1"/>
    <col min="36" max="16384" width="10" style="62"/>
  </cols>
  <sheetData>
    <row r="1" ht="16.35" customHeight="1" spans="1:1">
      <c r="A1" s="63"/>
    </row>
    <row r="2" ht="43.9" customHeight="1" spans="1:33">
      <c r="A2" s="64" t="s">
        <v>19</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ht="24.2" customHeight="1" spans="1:33">
      <c r="A3" s="74" t="s">
        <v>29</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3"/>
      <c r="AG3" s="73"/>
    </row>
    <row r="4" ht="24.95" customHeight="1" spans="1:33">
      <c r="A4" s="66" t="s">
        <v>167</v>
      </c>
      <c r="B4" s="66"/>
      <c r="C4" s="66"/>
      <c r="D4" s="66" t="s">
        <v>233</v>
      </c>
      <c r="E4" s="66" t="s">
        <v>234</v>
      </c>
      <c r="F4" s="66" t="s">
        <v>387</v>
      </c>
      <c r="G4" s="66" t="s">
        <v>388</v>
      </c>
      <c r="H4" s="66" t="s">
        <v>389</v>
      </c>
      <c r="I4" s="66" t="s">
        <v>390</v>
      </c>
      <c r="J4" s="66" t="s">
        <v>391</v>
      </c>
      <c r="K4" s="66" t="s">
        <v>392</v>
      </c>
      <c r="L4" s="66" t="s">
        <v>393</v>
      </c>
      <c r="M4" s="66" t="s">
        <v>394</v>
      </c>
      <c r="N4" s="66" t="s">
        <v>395</v>
      </c>
      <c r="O4" s="66" t="s">
        <v>396</v>
      </c>
      <c r="P4" s="66" t="s">
        <v>397</v>
      </c>
      <c r="Q4" s="66" t="s">
        <v>376</v>
      </c>
      <c r="R4" s="66" t="s">
        <v>378</v>
      </c>
      <c r="S4" s="66" t="s">
        <v>398</v>
      </c>
      <c r="T4" s="66" t="s">
        <v>371</v>
      </c>
      <c r="U4" s="66" t="s">
        <v>372</v>
      </c>
      <c r="V4" s="66" t="s">
        <v>375</v>
      </c>
      <c r="W4" s="66" t="s">
        <v>399</v>
      </c>
      <c r="X4" s="66" t="s">
        <v>400</v>
      </c>
      <c r="Y4" s="66" t="s">
        <v>401</v>
      </c>
      <c r="Z4" s="66" t="s">
        <v>402</v>
      </c>
      <c r="AA4" s="66" t="s">
        <v>374</v>
      </c>
      <c r="AB4" s="66" t="s">
        <v>403</v>
      </c>
      <c r="AC4" s="66" t="s">
        <v>404</v>
      </c>
      <c r="AD4" s="66" t="s">
        <v>377</v>
      </c>
      <c r="AE4" s="66" t="s">
        <v>405</v>
      </c>
      <c r="AF4" s="66" t="s">
        <v>406</v>
      </c>
      <c r="AG4" s="66" t="s">
        <v>379</v>
      </c>
    </row>
    <row r="5" ht="21.6" customHeight="1" spans="1:33">
      <c r="A5" s="66" t="s">
        <v>175</v>
      </c>
      <c r="B5" s="66" t="s">
        <v>176</v>
      </c>
      <c r="C5" s="66" t="s">
        <v>177</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row>
    <row r="6" ht="22.9" customHeight="1" spans="1:33">
      <c r="A6" s="69"/>
      <c r="B6" s="78"/>
      <c r="C6" s="78"/>
      <c r="D6" s="9"/>
      <c r="E6" s="9" t="s">
        <v>134</v>
      </c>
      <c r="F6" s="81">
        <f>F7</f>
        <v>110.7</v>
      </c>
      <c r="G6" s="81">
        <f t="shared" ref="G6:AG6" si="0">G7</f>
        <v>16.605</v>
      </c>
      <c r="H6" s="81">
        <f t="shared" si="0"/>
        <v>3.69</v>
      </c>
      <c r="I6" s="81">
        <f t="shared" si="0"/>
        <v>0.2</v>
      </c>
      <c r="J6" s="81"/>
      <c r="K6" s="81">
        <f t="shared" si="0"/>
        <v>2.3139</v>
      </c>
      <c r="L6" s="81">
        <f t="shared" si="0"/>
        <v>9.3556</v>
      </c>
      <c r="M6" s="81">
        <f t="shared" si="0"/>
        <v>12.736</v>
      </c>
      <c r="N6" s="81"/>
      <c r="O6" s="81">
        <f t="shared" si="0"/>
        <v>12.3102</v>
      </c>
      <c r="P6" s="81">
        <f t="shared" si="0"/>
        <v>22.14</v>
      </c>
      <c r="Q6" s="81"/>
      <c r="R6" s="81">
        <f t="shared" si="0"/>
        <v>4.5172</v>
      </c>
      <c r="S6" s="81"/>
      <c r="T6" s="81">
        <f>T7</f>
        <v>0</v>
      </c>
      <c r="U6" s="81">
        <f t="shared" si="0"/>
        <v>4.6226</v>
      </c>
      <c r="V6" s="81">
        <f t="shared" si="0"/>
        <v>9.225</v>
      </c>
      <c r="W6" s="81">
        <f t="shared" si="0"/>
        <v>0.2</v>
      </c>
      <c r="X6" s="81"/>
      <c r="Y6" s="81"/>
      <c r="Z6" s="81">
        <f t="shared" si="0"/>
        <v>0.2</v>
      </c>
      <c r="AA6" s="81">
        <f t="shared" si="0"/>
        <v>0.2</v>
      </c>
      <c r="AB6" s="81"/>
      <c r="AC6" s="81"/>
      <c r="AD6" s="81">
        <f t="shared" si="0"/>
        <v>3.7665</v>
      </c>
      <c r="AE6" s="81"/>
      <c r="AF6" s="81"/>
      <c r="AG6" s="81">
        <f t="shared" si="0"/>
        <v>8.618</v>
      </c>
    </row>
    <row r="7" ht="22.9" customHeight="1" spans="1:33">
      <c r="A7" s="61"/>
      <c r="B7" s="61"/>
      <c r="C7" s="61"/>
      <c r="D7" s="71" t="s">
        <v>178</v>
      </c>
      <c r="E7" s="71" t="s">
        <v>3</v>
      </c>
      <c r="F7" s="81">
        <f>SUM(F8:F15)</f>
        <v>110.7</v>
      </c>
      <c r="G7" s="81">
        <f t="shared" ref="G7:AG7" si="1">SUM(G8:G15)</f>
        <v>16.605</v>
      </c>
      <c r="H7" s="81">
        <f t="shared" si="1"/>
        <v>3.69</v>
      </c>
      <c r="I7" s="81">
        <f t="shared" si="1"/>
        <v>0.2</v>
      </c>
      <c r="J7" s="81"/>
      <c r="K7" s="81">
        <f t="shared" si="1"/>
        <v>2.3139</v>
      </c>
      <c r="L7" s="81">
        <f t="shared" si="1"/>
        <v>9.3556</v>
      </c>
      <c r="M7" s="81">
        <f t="shared" si="1"/>
        <v>12.736</v>
      </c>
      <c r="N7" s="81"/>
      <c r="O7" s="81">
        <f t="shared" si="1"/>
        <v>12.3102</v>
      </c>
      <c r="P7" s="81">
        <f t="shared" si="1"/>
        <v>22.14</v>
      </c>
      <c r="Q7" s="81"/>
      <c r="R7" s="81">
        <f t="shared" si="1"/>
        <v>4.5172</v>
      </c>
      <c r="S7" s="81"/>
      <c r="T7" s="81">
        <f>SUM(T8:T15)</f>
        <v>0</v>
      </c>
      <c r="U7" s="81">
        <f t="shared" si="1"/>
        <v>4.6226</v>
      </c>
      <c r="V7" s="81">
        <f t="shared" si="1"/>
        <v>9.225</v>
      </c>
      <c r="W7" s="81">
        <f t="shared" si="1"/>
        <v>0.2</v>
      </c>
      <c r="X7" s="81"/>
      <c r="Y7" s="81"/>
      <c r="Z7" s="81">
        <f t="shared" si="1"/>
        <v>0.2</v>
      </c>
      <c r="AA7" s="81">
        <f t="shared" si="1"/>
        <v>0.2</v>
      </c>
      <c r="AB7" s="81"/>
      <c r="AC7" s="81"/>
      <c r="AD7" s="81">
        <f t="shared" si="1"/>
        <v>3.7665</v>
      </c>
      <c r="AE7" s="81"/>
      <c r="AF7" s="81"/>
      <c r="AG7" s="81">
        <f t="shared" si="1"/>
        <v>8.618</v>
      </c>
    </row>
    <row r="8" ht="22.9" customHeight="1" spans="1:33">
      <c r="A8" s="19" t="s">
        <v>199</v>
      </c>
      <c r="B8" s="19" t="s">
        <v>201</v>
      </c>
      <c r="C8" s="19" t="s">
        <v>196</v>
      </c>
      <c r="D8" s="72" t="s">
        <v>244</v>
      </c>
      <c r="E8" s="9" t="s">
        <v>228</v>
      </c>
      <c r="F8" s="76">
        <v>37.584</v>
      </c>
      <c r="G8" s="76">
        <v>5.6376</v>
      </c>
      <c r="H8" s="76">
        <v>1.2528</v>
      </c>
      <c r="I8" s="76"/>
      <c r="J8" s="76"/>
      <c r="K8" s="76">
        <v>0.9396</v>
      </c>
      <c r="L8" s="76">
        <v>3.7584</v>
      </c>
      <c r="M8" s="76">
        <v>6.264</v>
      </c>
      <c r="N8" s="76"/>
      <c r="O8" s="76">
        <v>4.3848</v>
      </c>
      <c r="P8" s="76">
        <v>7.5168</v>
      </c>
      <c r="Q8" s="76"/>
      <c r="R8" s="76">
        <v>1.2528</v>
      </c>
      <c r="S8" s="76"/>
      <c r="T8" s="76"/>
      <c r="U8" s="76">
        <v>2.1924</v>
      </c>
      <c r="V8" s="76">
        <v>3.132</v>
      </c>
      <c r="W8" s="76"/>
      <c r="X8" s="76"/>
      <c r="Y8" s="76"/>
      <c r="Z8" s="76"/>
      <c r="AA8" s="76"/>
      <c r="AB8" s="76"/>
      <c r="AC8" s="76"/>
      <c r="AD8" s="76"/>
      <c r="AE8" s="76"/>
      <c r="AF8" s="76"/>
      <c r="AG8" s="76">
        <v>1.2528</v>
      </c>
    </row>
    <row r="9" s="1" customFormat="1" ht="22.9" customHeight="1" spans="1:33">
      <c r="A9" s="20" t="s">
        <v>199</v>
      </c>
      <c r="B9" s="20" t="s">
        <v>201</v>
      </c>
      <c r="C9" s="20" t="s">
        <v>230</v>
      </c>
      <c r="D9" s="79" t="s">
        <v>380</v>
      </c>
      <c r="E9" s="11" t="s">
        <v>231</v>
      </c>
      <c r="F9" s="82">
        <v>12.96</v>
      </c>
      <c r="G9" s="82">
        <v>1.944</v>
      </c>
      <c r="H9" s="82">
        <v>0.432</v>
      </c>
      <c r="I9" s="82"/>
      <c r="J9" s="82"/>
      <c r="K9" s="82"/>
      <c r="L9" s="82"/>
      <c r="M9" s="82"/>
      <c r="N9" s="82"/>
      <c r="O9" s="82">
        <v>1.512</v>
      </c>
      <c r="P9" s="82">
        <v>2.592</v>
      </c>
      <c r="Q9" s="82"/>
      <c r="R9" s="82">
        <v>0.432</v>
      </c>
      <c r="S9" s="82"/>
      <c r="T9" s="82"/>
      <c r="U9" s="82"/>
      <c r="V9" s="82">
        <v>1.08</v>
      </c>
      <c r="W9" s="82"/>
      <c r="X9" s="82"/>
      <c r="Y9" s="82"/>
      <c r="Z9" s="82"/>
      <c r="AA9" s="82"/>
      <c r="AB9" s="82"/>
      <c r="AC9" s="82"/>
      <c r="AD9" s="82"/>
      <c r="AE9" s="82"/>
      <c r="AF9" s="82"/>
      <c r="AG9" s="82">
        <v>4.968</v>
      </c>
    </row>
    <row r="10" s="1" customFormat="1" ht="22.9" customHeight="1" spans="1:33">
      <c r="A10" s="21" t="s">
        <v>199</v>
      </c>
      <c r="B10" s="21" t="s">
        <v>201</v>
      </c>
      <c r="C10" s="21" t="s">
        <v>185</v>
      </c>
      <c r="D10" s="80" t="s">
        <v>381</v>
      </c>
      <c r="E10" s="13" t="s">
        <v>229</v>
      </c>
      <c r="F10" s="83">
        <v>16.74</v>
      </c>
      <c r="G10" s="83">
        <v>2.511</v>
      </c>
      <c r="H10" s="83">
        <v>0.558</v>
      </c>
      <c r="I10" s="83"/>
      <c r="J10" s="83"/>
      <c r="K10" s="83">
        <v>0.4185</v>
      </c>
      <c r="L10" s="83">
        <v>1.674</v>
      </c>
      <c r="M10" s="83"/>
      <c r="N10" s="83"/>
      <c r="O10" s="83">
        <v>1.953</v>
      </c>
      <c r="P10" s="83">
        <v>3.348</v>
      </c>
      <c r="Q10" s="83"/>
      <c r="R10" s="83">
        <v>0.558</v>
      </c>
      <c r="S10" s="83"/>
      <c r="T10" s="83"/>
      <c r="U10" s="83"/>
      <c r="V10" s="83">
        <v>1.395</v>
      </c>
      <c r="W10" s="83"/>
      <c r="X10" s="83"/>
      <c r="Y10" s="83"/>
      <c r="Z10" s="83"/>
      <c r="AA10" s="83"/>
      <c r="AB10" s="83"/>
      <c r="AC10" s="83"/>
      <c r="AD10" s="83">
        <v>3.7665</v>
      </c>
      <c r="AE10" s="83"/>
      <c r="AF10" s="83"/>
      <c r="AG10" s="83">
        <v>0.558</v>
      </c>
    </row>
    <row r="11" s="1" customFormat="1" ht="22.9" customHeight="1" spans="1:33">
      <c r="A11" s="21" t="s">
        <v>199</v>
      </c>
      <c r="B11" s="21" t="s">
        <v>201</v>
      </c>
      <c r="C11" s="21" t="s">
        <v>185</v>
      </c>
      <c r="D11" s="80" t="s">
        <v>382</v>
      </c>
      <c r="E11" s="13" t="s">
        <v>229</v>
      </c>
      <c r="F11" s="83">
        <v>5.184</v>
      </c>
      <c r="G11" s="83">
        <v>0.7776</v>
      </c>
      <c r="H11" s="83">
        <v>0.1728</v>
      </c>
      <c r="I11" s="83">
        <v>0.2</v>
      </c>
      <c r="J11" s="83"/>
      <c r="K11" s="83"/>
      <c r="L11" s="83">
        <v>0.1</v>
      </c>
      <c r="M11" s="83">
        <v>0.1</v>
      </c>
      <c r="N11" s="83"/>
      <c r="O11" s="83"/>
      <c r="P11" s="83">
        <v>1.0368</v>
      </c>
      <c r="Q11" s="83"/>
      <c r="R11" s="83">
        <v>1</v>
      </c>
      <c r="S11" s="83"/>
      <c r="T11" s="83"/>
      <c r="U11" s="83">
        <v>0.2</v>
      </c>
      <c r="V11" s="83">
        <v>0.432</v>
      </c>
      <c r="W11" s="83">
        <v>0.2</v>
      </c>
      <c r="X11" s="83"/>
      <c r="Y11" s="83"/>
      <c r="Z11" s="83">
        <v>0.2</v>
      </c>
      <c r="AA11" s="83">
        <v>0.2</v>
      </c>
      <c r="AB11" s="83"/>
      <c r="AC11" s="83"/>
      <c r="AD11" s="83"/>
      <c r="AE11" s="83"/>
      <c r="AF11" s="83"/>
      <c r="AG11" s="83">
        <v>0.5648</v>
      </c>
    </row>
    <row r="12" s="1" customFormat="1" ht="22.9" customHeight="1" spans="1:33">
      <c r="A12" s="21" t="s">
        <v>199</v>
      </c>
      <c r="B12" s="21" t="s">
        <v>201</v>
      </c>
      <c r="C12" s="21" t="s">
        <v>185</v>
      </c>
      <c r="D12" s="80" t="s">
        <v>383</v>
      </c>
      <c r="E12" s="13" t="s">
        <v>229</v>
      </c>
      <c r="F12" s="83">
        <v>21.6</v>
      </c>
      <c r="G12" s="83">
        <v>3.24</v>
      </c>
      <c r="H12" s="83">
        <v>0.72</v>
      </c>
      <c r="I12" s="83"/>
      <c r="J12" s="83"/>
      <c r="K12" s="83">
        <v>0.54</v>
      </c>
      <c r="L12" s="83">
        <v>2.16</v>
      </c>
      <c r="M12" s="83">
        <v>3.6</v>
      </c>
      <c r="N12" s="83"/>
      <c r="O12" s="83">
        <v>2.52</v>
      </c>
      <c r="P12" s="83">
        <v>4.32</v>
      </c>
      <c r="Q12" s="83"/>
      <c r="R12" s="83">
        <v>0.72</v>
      </c>
      <c r="S12" s="83"/>
      <c r="T12" s="83"/>
      <c r="U12" s="83">
        <v>1.26</v>
      </c>
      <c r="V12" s="83">
        <v>1.8</v>
      </c>
      <c r="W12" s="83"/>
      <c r="X12" s="83"/>
      <c r="Y12" s="83"/>
      <c r="Z12" s="83"/>
      <c r="AA12" s="83"/>
      <c r="AB12" s="83"/>
      <c r="AC12" s="83"/>
      <c r="AD12" s="83"/>
      <c r="AE12" s="83"/>
      <c r="AF12" s="83"/>
      <c r="AG12" s="83">
        <v>0.72</v>
      </c>
    </row>
    <row r="13" s="1" customFormat="1" ht="22.9" customHeight="1" spans="1:33">
      <c r="A13" s="21" t="s">
        <v>199</v>
      </c>
      <c r="B13" s="21" t="s">
        <v>201</v>
      </c>
      <c r="C13" s="21" t="s">
        <v>185</v>
      </c>
      <c r="D13" s="80" t="s">
        <v>384</v>
      </c>
      <c r="E13" s="13" t="s">
        <v>229</v>
      </c>
      <c r="F13" s="83">
        <v>8.1</v>
      </c>
      <c r="G13" s="83">
        <v>1.215</v>
      </c>
      <c r="H13" s="83">
        <v>0.27</v>
      </c>
      <c r="I13" s="83"/>
      <c r="J13" s="83"/>
      <c r="K13" s="83">
        <v>0.2025</v>
      </c>
      <c r="L13" s="83">
        <v>0.81</v>
      </c>
      <c r="M13" s="83">
        <v>1.35</v>
      </c>
      <c r="N13" s="83"/>
      <c r="O13" s="83">
        <v>0.945</v>
      </c>
      <c r="P13" s="83">
        <v>1.62</v>
      </c>
      <c r="Q13" s="83"/>
      <c r="R13" s="83">
        <v>0.27</v>
      </c>
      <c r="S13" s="83"/>
      <c r="T13" s="83"/>
      <c r="U13" s="83">
        <v>0.4725</v>
      </c>
      <c r="V13" s="83">
        <v>0.675</v>
      </c>
      <c r="W13" s="83"/>
      <c r="X13" s="83"/>
      <c r="Y13" s="83"/>
      <c r="Z13" s="83"/>
      <c r="AA13" s="83"/>
      <c r="AB13" s="83"/>
      <c r="AC13" s="83"/>
      <c r="AD13" s="83"/>
      <c r="AE13" s="83"/>
      <c r="AF13" s="83"/>
      <c r="AG13" s="83">
        <v>0.27</v>
      </c>
    </row>
    <row r="14" s="1" customFormat="1" ht="22.9" customHeight="1" spans="1:33">
      <c r="A14" s="21" t="s">
        <v>199</v>
      </c>
      <c r="B14" s="21" t="s">
        <v>201</v>
      </c>
      <c r="C14" s="21" t="s">
        <v>185</v>
      </c>
      <c r="D14" s="80" t="s">
        <v>385</v>
      </c>
      <c r="E14" s="13" t="s">
        <v>229</v>
      </c>
      <c r="F14" s="83">
        <v>5.832</v>
      </c>
      <c r="G14" s="83">
        <v>0.8748</v>
      </c>
      <c r="H14" s="83">
        <v>0.1944</v>
      </c>
      <c r="I14" s="83"/>
      <c r="J14" s="83"/>
      <c r="K14" s="83">
        <v>0.1458</v>
      </c>
      <c r="L14" s="83">
        <v>0.5832</v>
      </c>
      <c r="M14" s="83">
        <v>0.972</v>
      </c>
      <c r="N14" s="83"/>
      <c r="O14" s="83">
        <v>0.6804</v>
      </c>
      <c r="P14" s="83">
        <v>1.1664</v>
      </c>
      <c r="Q14" s="83"/>
      <c r="R14" s="83">
        <v>0.1944</v>
      </c>
      <c r="S14" s="83"/>
      <c r="T14" s="83"/>
      <c r="U14" s="83">
        <v>0.3402</v>
      </c>
      <c r="V14" s="83">
        <v>0.486</v>
      </c>
      <c r="W14" s="83"/>
      <c r="X14" s="83"/>
      <c r="Y14" s="83"/>
      <c r="Z14" s="83"/>
      <c r="AA14" s="83"/>
      <c r="AB14" s="83"/>
      <c r="AC14" s="83"/>
      <c r="AD14" s="83"/>
      <c r="AE14" s="83"/>
      <c r="AF14" s="83"/>
      <c r="AG14" s="83">
        <v>0.1944</v>
      </c>
    </row>
    <row r="15" spans="1:33">
      <c r="A15" s="21">
        <v>213</v>
      </c>
      <c r="B15" s="21" t="s">
        <v>201</v>
      </c>
      <c r="C15" s="21" t="s">
        <v>185</v>
      </c>
      <c r="D15" s="80" t="s">
        <v>386</v>
      </c>
      <c r="E15" s="13" t="s">
        <v>229</v>
      </c>
      <c r="F15" s="83">
        <f>SUM(G15:AG15)</f>
        <v>2.7</v>
      </c>
      <c r="G15" s="83">
        <v>0.405</v>
      </c>
      <c r="H15" s="83">
        <v>0.09</v>
      </c>
      <c r="I15" s="83"/>
      <c r="J15" s="83"/>
      <c r="K15" s="83">
        <v>0.0675</v>
      </c>
      <c r="L15" s="83">
        <v>0.27</v>
      </c>
      <c r="M15" s="83">
        <v>0.45</v>
      </c>
      <c r="N15" s="83"/>
      <c r="O15" s="83">
        <v>0.315</v>
      </c>
      <c r="P15" s="83">
        <v>0.54</v>
      </c>
      <c r="Q15" s="83"/>
      <c r="R15" s="83">
        <v>0.09</v>
      </c>
      <c r="S15" s="83"/>
      <c r="T15" s="83"/>
      <c r="U15" s="83">
        <v>0.1575</v>
      </c>
      <c r="V15" s="83">
        <v>0.225</v>
      </c>
      <c r="W15" s="83"/>
      <c r="X15" s="83"/>
      <c r="Y15" s="83"/>
      <c r="Z15" s="83"/>
      <c r="AA15" s="83"/>
      <c r="AB15" s="83"/>
      <c r="AC15" s="83"/>
      <c r="AD15" s="83"/>
      <c r="AE15" s="83"/>
      <c r="AF15" s="83"/>
      <c r="AG15" s="83">
        <v>0.09</v>
      </c>
    </row>
    <row r="31" ht="17.6" spans="10:10">
      <c r="J31" s="84"/>
    </row>
    <row r="32" ht="17.6" spans="10:10">
      <c r="J32" s="84"/>
    </row>
  </sheetData>
  <mergeCells count="36">
    <mergeCell ref="A2:S2"/>
    <mergeCell ref="T2:AG2"/>
    <mergeCell ref="A3:S3"/>
    <mergeCell ref="T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H7"/>
  <sheetViews>
    <sheetView workbookViewId="0">
      <selection activeCell="B18" sqref="B18"/>
    </sheetView>
  </sheetViews>
  <sheetFormatPr defaultColWidth="10" defaultRowHeight="16.8" outlineLevelRow="6" outlineLevelCol="7"/>
  <cols>
    <col min="1" max="1" width="12.8846153846154" customWidth="1"/>
    <col min="2" max="2" width="29.75" customWidth="1"/>
    <col min="3" max="3" width="20.75" customWidth="1"/>
    <col min="4" max="4" width="12.3846153846154" customWidth="1"/>
    <col min="5" max="5" width="10.3846153846154" customWidth="1"/>
    <col min="6" max="6" width="14.1346153846154" customWidth="1"/>
    <col min="7" max="7" width="13.75" customWidth="1"/>
    <col min="8" max="8" width="12.3846153846154" customWidth="1"/>
    <col min="9" max="9" width="9.75" customWidth="1"/>
  </cols>
  <sheetData>
    <row r="1" ht="16.35" customHeight="1" spans="1:1">
      <c r="A1" s="23"/>
    </row>
    <row r="2" ht="33.6" customHeight="1" spans="1:8">
      <c r="A2" s="3" t="s">
        <v>20</v>
      </c>
      <c r="B2" s="3"/>
      <c r="C2" s="3"/>
      <c r="D2" s="3"/>
      <c r="E2" s="3"/>
      <c r="F2" s="3"/>
      <c r="G2" s="3"/>
      <c r="H2" s="3"/>
    </row>
    <row r="3" ht="24.2" customHeight="1" spans="1:8">
      <c r="A3" s="4" t="s">
        <v>29</v>
      </c>
      <c r="B3" s="4"/>
      <c r="C3" s="4"/>
      <c r="D3" s="4"/>
      <c r="E3" s="4"/>
      <c r="F3" s="4"/>
      <c r="G3" s="22" t="s">
        <v>30</v>
      </c>
      <c r="H3" s="22"/>
    </row>
    <row r="4" ht="23.25" customHeight="1" spans="1:8">
      <c r="A4" s="5" t="s">
        <v>407</v>
      </c>
      <c r="B4" s="5" t="s">
        <v>408</v>
      </c>
      <c r="C4" s="5" t="s">
        <v>409</v>
      </c>
      <c r="D4" s="5" t="s">
        <v>410</v>
      </c>
      <c r="E4" s="5" t="s">
        <v>411</v>
      </c>
      <c r="F4" s="5"/>
      <c r="G4" s="5"/>
      <c r="H4" s="5" t="s">
        <v>412</v>
      </c>
    </row>
    <row r="5" ht="25.9" customHeight="1" spans="1:8">
      <c r="A5" s="5"/>
      <c r="B5" s="5"/>
      <c r="C5" s="5"/>
      <c r="D5" s="5"/>
      <c r="E5" s="5" t="s">
        <v>136</v>
      </c>
      <c r="F5" s="5" t="s">
        <v>413</v>
      </c>
      <c r="G5" s="5" t="s">
        <v>414</v>
      </c>
      <c r="H5" s="5"/>
    </row>
    <row r="6" ht="22.9" customHeight="1" spans="1:8">
      <c r="A6" s="27"/>
      <c r="B6" s="27" t="s">
        <v>134</v>
      </c>
      <c r="C6" s="26">
        <f>C7</f>
        <v>23</v>
      </c>
      <c r="D6" s="26"/>
      <c r="E6" s="26">
        <f>E7</f>
        <v>3.77</v>
      </c>
      <c r="F6" s="26"/>
      <c r="G6" s="26">
        <f>G7</f>
        <v>3.77</v>
      </c>
      <c r="H6" s="26">
        <f>H7</f>
        <v>19.23</v>
      </c>
    </row>
    <row r="7" ht="22.9" customHeight="1" spans="1:8">
      <c r="A7" s="25" t="s">
        <v>178</v>
      </c>
      <c r="B7" s="25" t="s">
        <v>3</v>
      </c>
      <c r="C7" s="26">
        <f>D7+E7+H7</f>
        <v>23</v>
      </c>
      <c r="D7" s="26"/>
      <c r="E7" s="26">
        <f>F7+G7</f>
        <v>3.77</v>
      </c>
      <c r="F7" s="26"/>
      <c r="G7" s="26">
        <v>3.77</v>
      </c>
      <c r="H7" s="26">
        <v>19.23</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H13"/>
  <sheetViews>
    <sheetView workbookViewId="0">
      <selection activeCell="B18" sqref="B18"/>
    </sheetView>
  </sheetViews>
  <sheetFormatPr defaultColWidth="10" defaultRowHeight="16.8" outlineLevelCol="7"/>
  <cols>
    <col min="1" max="1" width="11.3846153846154" style="62" customWidth="1"/>
    <col min="2" max="2" width="24.8846153846154" style="62" customWidth="1"/>
    <col min="3" max="3" width="16.1346153846154" style="62" customWidth="1"/>
    <col min="4" max="4" width="12.8846153846154" style="62" customWidth="1"/>
    <col min="5" max="5" width="12.75" style="62" customWidth="1"/>
    <col min="6" max="6" width="13.8846153846154" style="62" customWidth="1"/>
    <col min="7" max="7" width="14.1346153846154" style="62" customWidth="1"/>
    <col min="8" max="8" width="16.75" style="62" customWidth="1"/>
    <col min="9" max="9" width="9.75" style="62" customWidth="1"/>
    <col min="10" max="16384" width="10" style="62"/>
  </cols>
  <sheetData>
    <row r="1" ht="16.35" customHeight="1" spans="1:1">
      <c r="A1" s="63"/>
    </row>
    <row r="2" ht="38.85" customHeight="1" spans="1:8">
      <c r="A2" s="64" t="s">
        <v>21</v>
      </c>
      <c r="B2" s="64"/>
      <c r="C2" s="64"/>
      <c r="D2" s="64"/>
      <c r="E2" s="64"/>
      <c r="F2" s="64"/>
      <c r="G2" s="64"/>
      <c r="H2" s="64"/>
    </row>
    <row r="3" ht="24.2" customHeight="1" spans="1:8">
      <c r="A3" s="74" t="s">
        <v>29</v>
      </c>
      <c r="B3" s="74"/>
      <c r="C3" s="74"/>
      <c r="D3" s="74"/>
      <c r="E3" s="74"/>
      <c r="F3" s="74"/>
      <c r="G3" s="73" t="s">
        <v>30</v>
      </c>
      <c r="H3" s="73"/>
    </row>
    <row r="4" ht="23.25" customHeight="1" spans="1:8">
      <c r="A4" s="66" t="s">
        <v>168</v>
      </c>
      <c r="B4" s="66" t="s">
        <v>169</v>
      </c>
      <c r="C4" s="66" t="s">
        <v>134</v>
      </c>
      <c r="D4" s="66" t="s">
        <v>415</v>
      </c>
      <c r="E4" s="66"/>
      <c r="F4" s="66"/>
      <c r="G4" s="66"/>
      <c r="H4" s="66" t="s">
        <v>171</v>
      </c>
    </row>
    <row r="5" ht="19.9" customHeight="1" spans="1:8">
      <c r="A5" s="66"/>
      <c r="B5" s="66"/>
      <c r="C5" s="66"/>
      <c r="D5" s="66" t="s">
        <v>136</v>
      </c>
      <c r="E5" s="66" t="s">
        <v>256</v>
      </c>
      <c r="F5" s="66"/>
      <c r="G5" s="66" t="s">
        <v>257</v>
      </c>
      <c r="H5" s="66"/>
    </row>
    <row r="6" ht="27.6" customHeight="1" spans="1:8">
      <c r="A6" s="66"/>
      <c r="B6" s="66"/>
      <c r="C6" s="66"/>
      <c r="D6" s="66"/>
      <c r="E6" s="66" t="s">
        <v>236</v>
      </c>
      <c r="F6" s="66" t="s">
        <v>222</v>
      </c>
      <c r="G6" s="66"/>
      <c r="H6" s="66"/>
    </row>
    <row r="7" ht="22.9" customHeight="1" spans="1:8">
      <c r="A7" s="61"/>
      <c r="B7" s="69" t="s">
        <v>134</v>
      </c>
      <c r="C7" s="70">
        <v>0</v>
      </c>
      <c r="D7" s="70"/>
      <c r="E7" s="70"/>
      <c r="F7" s="70"/>
      <c r="G7" s="70"/>
      <c r="H7" s="70"/>
    </row>
    <row r="8" ht="22.9" customHeight="1" spans="1:8">
      <c r="A8" s="71"/>
      <c r="B8" s="71"/>
      <c r="C8" s="70"/>
      <c r="D8" s="70"/>
      <c r="E8" s="70"/>
      <c r="F8" s="70"/>
      <c r="G8" s="70"/>
      <c r="H8" s="70"/>
    </row>
    <row r="9" ht="22.9" customHeight="1" spans="1:8">
      <c r="A9" s="71"/>
      <c r="B9" s="71"/>
      <c r="C9" s="70"/>
      <c r="D9" s="70"/>
      <c r="E9" s="70"/>
      <c r="F9" s="70"/>
      <c r="G9" s="70"/>
      <c r="H9" s="70"/>
    </row>
    <row r="10" ht="22.9" customHeight="1" spans="1:8">
      <c r="A10" s="71"/>
      <c r="B10" s="71"/>
      <c r="C10" s="70"/>
      <c r="D10" s="70"/>
      <c r="E10" s="70"/>
      <c r="F10" s="70"/>
      <c r="G10" s="70"/>
      <c r="H10" s="70"/>
    </row>
    <row r="11" ht="22.9" customHeight="1" spans="1:8">
      <c r="A11" s="71"/>
      <c r="B11" s="71"/>
      <c r="C11" s="70"/>
      <c r="D11" s="70"/>
      <c r="E11" s="70"/>
      <c r="F11" s="70"/>
      <c r="G11" s="70"/>
      <c r="H11" s="70"/>
    </row>
    <row r="12" ht="21" customHeight="1" spans="1:8">
      <c r="A12" s="72"/>
      <c r="B12" s="72"/>
      <c r="C12" s="54"/>
      <c r="D12" s="54"/>
      <c r="E12" s="76"/>
      <c r="F12" s="76"/>
      <c r="G12" s="76"/>
      <c r="H12" s="76"/>
    </row>
    <row r="13" spans="1:1">
      <c r="A13" s="75" t="s">
        <v>416</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T10"/>
  <sheetViews>
    <sheetView workbookViewId="0">
      <selection activeCell="F12" sqref="F12"/>
    </sheetView>
  </sheetViews>
  <sheetFormatPr defaultColWidth="10" defaultRowHeight="16.8"/>
  <cols>
    <col min="1" max="1" width="4.5" style="62" customWidth="1"/>
    <col min="2" max="2" width="4.75" style="62" customWidth="1"/>
    <col min="3" max="3" width="5" style="62" customWidth="1"/>
    <col min="4" max="4" width="6.63461538461539" style="62" customWidth="1"/>
    <col min="5" max="5" width="16.3846153846154" style="62" customWidth="1"/>
    <col min="6" max="6" width="11.75" style="62" customWidth="1"/>
    <col min="7" max="20" width="7.13461538461539" style="62" customWidth="1"/>
    <col min="21" max="22" width="9.75" style="62" customWidth="1"/>
    <col min="23" max="16384" width="10" style="62"/>
  </cols>
  <sheetData>
    <row r="1" ht="16.35" customHeight="1" spans="1:1">
      <c r="A1" s="63"/>
    </row>
    <row r="2" ht="47.45" customHeight="1" spans="1:17">
      <c r="A2" s="64" t="s">
        <v>22</v>
      </c>
      <c r="B2" s="64"/>
      <c r="C2" s="64"/>
      <c r="D2" s="64"/>
      <c r="E2" s="64"/>
      <c r="F2" s="64"/>
      <c r="G2" s="64"/>
      <c r="H2" s="64"/>
      <c r="I2" s="64"/>
      <c r="J2" s="64"/>
      <c r="K2" s="64"/>
      <c r="L2" s="64"/>
      <c r="M2" s="64"/>
      <c r="N2" s="64"/>
      <c r="O2" s="64"/>
      <c r="P2" s="64"/>
      <c r="Q2" s="64"/>
    </row>
    <row r="3" ht="24.2" customHeight="1" spans="1:20">
      <c r="A3" s="74" t="s">
        <v>29</v>
      </c>
      <c r="B3" s="74"/>
      <c r="C3" s="74"/>
      <c r="D3" s="74"/>
      <c r="E3" s="74"/>
      <c r="F3" s="74"/>
      <c r="G3" s="74"/>
      <c r="H3" s="74"/>
      <c r="I3" s="74"/>
      <c r="J3" s="74"/>
      <c r="K3" s="74"/>
      <c r="L3" s="74"/>
      <c r="M3" s="74"/>
      <c r="N3" s="74"/>
      <c r="O3" s="74"/>
      <c r="P3" s="74"/>
      <c r="Q3" s="74"/>
      <c r="R3" s="74"/>
      <c r="S3" s="73" t="s">
        <v>30</v>
      </c>
      <c r="T3" s="73"/>
    </row>
    <row r="4" ht="27.6" customHeight="1" spans="1:20">
      <c r="A4" s="66" t="s">
        <v>167</v>
      </c>
      <c r="B4" s="66"/>
      <c r="C4" s="66"/>
      <c r="D4" s="66" t="s">
        <v>233</v>
      </c>
      <c r="E4" s="66" t="s">
        <v>234</v>
      </c>
      <c r="F4" s="66" t="s">
        <v>213</v>
      </c>
      <c r="G4" s="66" t="s">
        <v>214</v>
      </c>
      <c r="H4" s="66" t="s">
        <v>215</v>
      </c>
      <c r="I4" s="66" t="s">
        <v>216</v>
      </c>
      <c r="J4" s="66" t="s">
        <v>217</v>
      </c>
      <c r="K4" s="66" t="s">
        <v>218</v>
      </c>
      <c r="L4" s="66" t="s">
        <v>219</v>
      </c>
      <c r="M4" s="66" t="s">
        <v>220</v>
      </c>
      <c r="N4" s="66" t="s">
        <v>221</v>
      </c>
      <c r="O4" s="66" t="s">
        <v>222</v>
      </c>
      <c r="P4" s="66" t="s">
        <v>223</v>
      </c>
      <c r="Q4" s="66" t="s">
        <v>224</v>
      </c>
      <c r="R4" s="66" t="s">
        <v>225</v>
      </c>
      <c r="S4" s="66" t="s">
        <v>226</v>
      </c>
      <c r="T4" s="66" t="s">
        <v>227</v>
      </c>
    </row>
    <row r="5" ht="19.9" customHeight="1" spans="1:20">
      <c r="A5" s="66" t="s">
        <v>175</v>
      </c>
      <c r="B5" s="66" t="s">
        <v>176</v>
      </c>
      <c r="C5" s="66" t="s">
        <v>177</v>
      </c>
      <c r="D5" s="66"/>
      <c r="E5" s="66"/>
      <c r="F5" s="66"/>
      <c r="G5" s="66"/>
      <c r="H5" s="66"/>
      <c r="I5" s="66"/>
      <c r="J5" s="66"/>
      <c r="K5" s="66"/>
      <c r="L5" s="66"/>
      <c r="M5" s="66"/>
      <c r="N5" s="66"/>
      <c r="O5" s="66"/>
      <c r="P5" s="66"/>
      <c r="Q5" s="66"/>
      <c r="R5" s="66"/>
      <c r="S5" s="66"/>
      <c r="T5" s="66"/>
    </row>
    <row r="6" ht="22.9" customHeight="1" spans="1:20">
      <c r="A6" s="61"/>
      <c r="B6" s="61"/>
      <c r="C6" s="61"/>
      <c r="D6" s="61"/>
      <c r="E6" s="61" t="s">
        <v>134</v>
      </c>
      <c r="F6" s="70">
        <v>0</v>
      </c>
      <c r="G6" s="70"/>
      <c r="H6" s="70"/>
      <c r="I6" s="70"/>
      <c r="J6" s="70"/>
      <c r="K6" s="70"/>
      <c r="L6" s="70"/>
      <c r="M6" s="70"/>
      <c r="N6" s="70"/>
      <c r="O6" s="70"/>
      <c r="P6" s="70"/>
      <c r="Q6" s="70"/>
      <c r="R6" s="70"/>
      <c r="S6" s="70"/>
      <c r="T6" s="70"/>
    </row>
    <row r="7" ht="22.9" customHeight="1" spans="1:20">
      <c r="A7" s="61"/>
      <c r="B7" s="61"/>
      <c r="C7" s="61"/>
      <c r="D7" s="71"/>
      <c r="E7" s="71"/>
      <c r="F7" s="70"/>
      <c r="G7" s="70"/>
      <c r="H7" s="70"/>
      <c r="I7" s="70"/>
      <c r="J7" s="70"/>
      <c r="K7" s="70"/>
      <c r="L7" s="70"/>
      <c r="M7" s="70"/>
      <c r="N7" s="70"/>
      <c r="O7" s="70"/>
      <c r="P7" s="70"/>
      <c r="Q7" s="70"/>
      <c r="R7" s="70"/>
      <c r="S7" s="70"/>
      <c r="T7" s="70"/>
    </row>
    <row r="8" ht="22.9" customHeight="1" spans="1:20">
      <c r="A8" s="61"/>
      <c r="B8" s="61"/>
      <c r="C8" s="61"/>
      <c r="D8" s="71"/>
      <c r="E8" s="71"/>
      <c r="F8" s="70"/>
      <c r="G8" s="70"/>
      <c r="H8" s="70"/>
      <c r="I8" s="70"/>
      <c r="J8" s="70"/>
      <c r="K8" s="70"/>
      <c r="L8" s="70"/>
      <c r="M8" s="70"/>
      <c r="N8" s="70"/>
      <c r="O8" s="70"/>
      <c r="P8" s="70"/>
      <c r="Q8" s="70"/>
      <c r="R8" s="70"/>
      <c r="S8" s="70"/>
      <c r="T8" s="70"/>
    </row>
    <row r="9" ht="22.9" customHeight="1" spans="1:20">
      <c r="A9" s="19"/>
      <c r="B9" s="19"/>
      <c r="C9" s="19"/>
      <c r="D9" s="72"/>
      <c r="E9" s="9"/>
      <c r="F9" s="54"/>
      <c r="G9" s="54"/>
      <c r="H9" s="54"/>
      <c r="I9" s="54"/>
      <c r="J9" s="54"/>
      <c r="K9" s="54"/>
      <c r="L9" s="54"/>
      <c r="M9" s="54"/>
      <c r="N9" s="54"/>
      <c r="O9" s="54"/>
      <c r="P9" s="54"/>
      <c r="Q9" s="54"/>
      <c r="R9" s="54"/>
      <c r="S9" s="54"/>
      <c r="T9" s="54"/>
    </row>
    <row r="10" spans="1:1">
      <c r="A10" s="77" t="s">
        <v>417</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26"/>
  <sheetViews>
    <sheetView workbookViewId="0">
      <selection activeCell="C6" sqref="C6"/>
    </sheetView>
  </sheetViews>
  <sheetFormatPr defaultColWidth="10" defaultRowHeight="16.8" outlineLevelCol="2"/>
  <cols>
    <col min="1" max="1" width="6.38461538461539" customWidth="1"/>
    <col min="2" max="2" width="9.88461538461538" customWidth="1"/>
    <col min="3" max="3" width="52.3846153846154" customWidth="1"/>
    <col min="4" max="4" width="9.75" customWidth="1"/>
  </cols>
  <sheetData>
    <row r="1" ht="32.85" customHeight="1" spans="1:3">
      <c r="A1" s="23"/>
      <c r="B1" s="24" t="s">
        <v>4</v>
      </c>
      <c r="C1" s="24"/>
    </row>
    <row r="2" ht="24.95" customHeight="1" spans="2:3">
      <c r="B2" s="24"/>
      <c r="C2" s="24"/>
    </row>
    <row r="3" ht="31.15" customHeight="1" spans="2:3">
      <c r="B3" s="148" t="s">
        <v>5</v>
      </c>
      <c r="C3" s="148"/>
    </row>
    <row r="4" ht="32.65" customHeight="1" spans="2:3">
      <c r="B4" s="149">
        <v>1</v>
      </c>
      <c r="C4" s="150" t="s">
        <v>6</v>
      </c>
    </row>
    <row r="5" ht="32.65" customHeight="1" spans="2:3">
      <c r="B5" s="149">
        <v>2</v>
      </c>
      <c r="C5" s="150" t="s">
        <v>7</v>
      </c>
    </row>
    <row r="6" ht="32.65" customHeight="1" spans="2:3">
      <c r="B6" s="149">
        <v>3</v>
      </c>
      <c r="C6" s="150" t="s">
        <v>8</v>
      </c>
    </row>
    <row r="7" ht="32.65" customHeight="1" spans="2:3">
      <c r="B7" s="149">
        <v>4</v>
      </c>
      <c r="C7" s="150" t="s">
        <v>9</v>
      </c>
    </row>
    <row r="8" ht="32.65" customHeight="1" spans="2:3">
      <c r="B8" s="149">
        <v>5</v>
      </c>
      <c r="C8" s="150" t="s">
        <v>10</v>
      </c>
    </row>
    <row r="9" ht="32.65" customHeight="1" spans="2:3">
      <c r="B9" s="149">
        <v>6</v>
      </c>
      <c r="C9" s="150" t="s">
        <v>11</v>
      </c>
    </row>
    <row r="10" ht="32.65" customHeight="1" spans="2:3">
      <c r="B10" s="149">
        <v>7</v>
      </c>
      <c r="C10" s="150" t="s">
        <v>12</v>
      </c>
    </row>
    <row r="11" ht="32.65" customHeight="1" spans="2:3">
      <c r="B11" s="149">
        <v>8</v>
      </c>
      <c r="C11" s="150" t="s">
        <v>13</v>
      </c>
    </row>
    <row r="12" ht="32.65" customHeight="1" spans="2:3">
      <c r="B12" s="149">
        <v>9</v>
      </c>
      <c r="C12" s="150" t="s">
        <v>14</v>
      </c>
    </row>
    <row r="13" ht="32.65" customHeight="1" spans="2:3">
      <c r="B13" s="149">
        <v>10</v>
      </c>
      <c r="C13" s="150" t="s">
        <v>15</v>
      </c>
    </row>
    <row r="14" ht="32.65" customHeight="1" spans="2:3">
      <c r="B14" s="149">
        <v>11</v>
      </c>
      <c r="C14" s="150" t="s">
        <v>16</v>
      </c>
    </row>
    <row r="15" ht="32.65" customHeight="1" spans="2:3">
      <c r="B15" s="149">
        <v>12</v>
      </c>
      <c r="C15" s="150" t="s">
        <v>17</v>
      </c>
    </row>
    <row r="16" ht="32.65" customHeight="1" spans="2:3">
      <c r="B16" s="149">
        <v>13</v>
      </c>
      <c r="C16" s="150" t="s">
        <v>18</v>
      </c>
    </row>
    <row r="17" ht="32.65" customHeight="1" spans="2:3">
      <c r="B17" s="149">
        <v>14</v>
      </c>
      <c r="C17" s="150" t="s">
        <v>19</v>
      </c>
    </row>
    <row r="18" ht="32.65" customHeight="1" spans="2:3">
      <c r="B18" s="149">
        <v>15</v>
      </c>
      <c r="C18" s="150" t="s">
        <v>20</v>
      </c>
    </row>
    <row r="19" ht="32.65" customHeight="1" spans="2:3">
      <c r="B19" s="149">
        <v>16</v>
      </c>
      <c r="C19" s="150" t="s">
        <v>21</v>
      </c>
    </row>
    <row r="20" ht="32.65" customHeight="1" spans="2:3">
      <c r="B20" s="149">
        <v>17</v>
      </c>
      <c r="C20" s="150" t="s">
        <v>22</v>
      </c>
    </row>
    <row r="21" ht="32.65" customHeight="1" spans="2:3">
      <c r="B21" s="149">
        <v>18</v>
      </c>
      <c r="C21" s="150" t="s">
        <v>23</v>
      </c>
    </row>
    <row r="22" ht="32.65" customHeight="1" spans="2:3">
      <c r="B22" s="149">
        <v>19</v>
      </c>
      <c r="C22" s="150" t="s">
        <v>24</v>
      </c>
    </row>
    <row r="23" ht="32.65" customHeight="1" spans="2:3">
      <c r="B23" s="149">
        <v>20</v>
      </c>
      <c r="C23" s="150" t="s">
        <v>25</v>
      </c>
    </row>
    <row r="24" ht="32.65" customHeight="1" spans="2:3">
      <c r="B24" s="149">
        <v>21</v>
      </c>
      <c r="C24" s="150" t="s">
        <v>26</v>
      </c>
    </row>
    <row r="25" ht="32.65" customHeight="1" spans="2:3">
      <c r="B25" s="149">
        <v>22</v>
      </c>
      <c r="C25" s="150" t="s">
        <v>27</v>
      </c>
    </row>
    <row r="26" ht="32.65" customHeight="1" spans="2:3">
      <c r="B26" s="149">
        <v>23</v>
      </c>
      <c r="C26" s="150"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T10"/>
  <sheetViews>
    <sheetView workbookViewId="0">
      <selection activeCell="F14" sqref="F14"/>
    </sheetView>
  </sheetViews>
  <sheetFormatPr defaultColWidth="10" defaultRowHeight="16.8"/>
  <cols>
    <col min="1" max="1" width="3.75" style="62" customWidth="1"/>
    <col min="2" max="3" width="3.88461538461538" style="62" customWidth="1"/>
    <col min="4" max="4" width="6.75" style="62" customWidth="1"/>
    <col min="5" max="5" width="15.8846153846154" style="62" customWidth="1"/>
    <col min="6" max="6" width="9.25" style="62" customWidth="1"/>
    <col min="7" max="20" width="7.13461538461539" style="62" customWidth="1"/>
    <col min="21" max="22" width="9.75" style="62" customWidth="1"/>
    <col min="23" max="16384" width="10" style="62"/>
  </cols>
  <sheetData>
    <row r="1" ht="16.35" customHeight="1" spans="1:1">
      <c r="A1" s="63"/>
    </row>
    <row r="2" ht="47.45" customHeight="1" spans="1:20">
      <c r="A2" s="64" t="s">
        <v>23</v>
      </c>
      <c r="B2" s="64"/>
      <c r="C2" s="64"/>
      <c r="D2" s="64"/>
      <c r="E2" s="64"/>
      <c r="F2" s="64"/>
      <c r="G2" s="64"/>
      <c r="H2" s="64"/>
      <c r="I2" s="64"/>
      <c r="J2" s="64"/>
      <c r="K2" s="64"/>
      <c r="L2" s="64"/>
      <c r="M2" s="64"/>
      <c r="N2" s="64"/>
      <c r="O2" s="64"/>
      <c r="P2" s="64"/>
      <c r="Q2" s="64"/>
      <c r="R2" s="64"/>
      <c r="S2" s="64"/>
      <c r="T2" s="64"/>
    </row>
    <row r="3" ht="33.6" customHeight="1" spans="1:20">
      <c r="A3" s="74" t="s">
        <v>29</v>
      </c>
      <c r="B3" s="74"/>
      <c r="C3" s="74"/>
      <c r="D3" s="74"/>
      <c r="E3" s="74"/>
      <c r="F3" s="74"/>
      <c r="G3" s="74"/>
      <c r="H3" s="74"/>
      <c r="I3" s="74"/>
      <c r="J3" s="74"/>
      <c r="K3" s="74"/>
      <c r="L3" s="74"/>
      <c r="M3" s="74"/>
      <c r="N3" s="74"/>
      <c r="O3" s="74"/>
      <c r="P3" s="73" t="s">
        <v>30</v>
      </c>
      <c r="Q3" s="73"/>
      <c r="R3" s="73"/>
      <c r="S3" s="73"/>
      <c r="T3" s="73"/>
    </row>
    <row r="4" ht="29.25" customHeight="1" spans="1:20">
      <c r="A4" s="66" t="s">
        <v>167</v>
      </c>
      <c r="B4" s="66"/>
      <c r="C4" s="66"/>
      <c r="D4" s="66" t="s">
        <v>233</v>
      </c>
      <c r="E4" s="66" t="s">
        <v>234</v>
      </c>
      <c r="F4" s="66" t="s">
        <v>235</v>
      </c>
      <c r="G4" s="66" t="s">
        <v>170</v>
      </c>
      <c r="H4" s="66"/>
      <c r="I4" s="66"/>
      <c r="J4" s="66"/>
      <c r="K4" s="66" t="s">
        <v>171</v>
      </c>
      <c r="L4" s="66"/>
      <c r="M4" s="66"/>
      <c r="N4" s="66"/>
      <c r="O4" s="66"/>
      <c r="P4" s="66"/>
      <c r="Q4" s="66"/>
      <c r="R4" s="66"/>
      <c r="S4" s="66"/>
      <c r="T4" s="66"/>
    </row>
    <row r="5" ht="50.1" customHeight="1" spans="1:20">
      <c r="A5" s="66" t="s">
        <v>175</v>
      </c>
      <c r="B5" s="66" t="s">
        <v>176</v>
      </c>
      <c r="C5" s="66" t="s">
        <v>177</v>
      </c>
      <c r="D5" s="66"/>
      <c r="E5" s="66"/>
      <c r="F5" s="66"/>
      <c r="G5" s="66" t="s">
        <v>134</v>
      </c>
      <c r="H5" s="66" t="s">
        <v>236</v>
      </c>
      <c r="I5" s="66" t="s">
        <v>237</v>
      </c>
      <c r="J5" s="66" t="s">
        <v>222</v>
      </c>
      <c r="K5" s="66" t="s">
        <v>134</v>
      </c>
      <c r="L5" s="66" t="s">
        <v>239</v>
      </c>
      <c r="M5" s="66" t="s">
        <v>240</v>
      </c>
      <c r="N5" s="66" t="s">
        <v>224</v>
      </c>
      <c r="O5" s="66" t="s">
        <v>241</v>
      </c>
      <c r="P5" s="66" t="s">
        <v>242</v>
      </c>
      <c r="Q5" s="66" t="s">
        <v>243</v>
      </c>
      <c r="R5" s="66" t="s">
        <v>220</v>
      </c>
      <c r="S5" s="66" t="s">
        <v>223</v>
      </c>
      <c r="T5" s="66" t="s">
        <v>227</v>
      </c>
    </row>
    <row r="6" ht="22.9" customHeight="1" spans="1:20">
      <c r="A6" s="61"/>
      <c r="B6" s="61"/>
      <c r="C6" s="61"/>
      <c r="D6" s="61"/>
      <c r="E6" s="61" t="s">
        <v>134</v>
      </c>
      <c r="F6" s="70">
        <v>0</v>
      </c>
      <c r="G6" s="70"/>
      <c r="H6" s="70"/>
      <c r="I6" s="70"/>
      <c r="J6" s="70"/>
      <c r="K6" s="70"/>
      <c r="L6" s="70"/>
      <c r="M6" s="70"/>
      <c r="N6" s="70"/>
      <c r="O6" s="70"/>
      <c r="P6" s="70"/>
      <c r="Q6" s="70"/>
      <c r="R6" s="70"/>
      <c r="S6" s="70"/>
      <c r="T6" s="70"/>
    </row>
    <row r="7" ht="22.9" customHeight="1" spans="1:20">
      <c r="A7" s="61"/>
      <c r="B7" s="61"/>
      <c r="C7" s="61"/>
      <c r="D7" s="71"/>
      <c r="E7" s="71"/>
      <c r="F7" s="70"/>
      <c r="G7" s="70"/>
      <c r="H7" s="70"/>
      <c r="I7" s="70"/>
      <c r="J7" s="70"/>
      <c r="K7" s="70"/>
      <c r="L7" s="70"/>
      <c r="M7" s="70"/>
      <c r="N7" s="70"/>
      <c r="O7" s="70"/>
      <c r="P7" s="70"/>
      <c r="Q7" s="70"/>
      <c r="R7" s="70"/>
      <c r="S7" s="70"/>
      <c r="T7" s="70"/>
    </row>
    <row r="8" ht="22.9" customHeight="1" spans="1:20">
      <c r="A8" s="61"/>
      <c r="B8" s="61"/>
      <c r="C8" s="61"/>
      <c r="D8" s="71"/>
      <c r="E8" s="71"/>
      <c r="F8" s="70"/>
      <c r="G8" s="70"/>
      <c r="H8" s="70"/>
      <c r="I8" s="70"/>
      <c r="J8" s="70"/>
      <c r="K8" s="70"/>
      <c r="L8" s="70"/>
      <c r="M8" s="70"/>
      <c r="N8" s="70"/>
      <c r="O8" s="70"/>
      <c r="P8" s="70"/>
      <c r="Q8" s="70"/>
      <c r="R8" s="70"/>
      <c r="S8" s="70"/>
      <c r="T8" s="70"/>
    </row>
    <row r="9" ht="22.9" customHeight="1" spans="1:20">
      <c r="A9" s="19"/>
      <c r="B9" s="19"/>
      <c r="C9" s="19"/>
      <c r="D9" s="72"/>
      <c r="E9" s="9"/>
      <c r="F9" s="76"/>
      <c r="G9" s="54"/>
      <c r="H9" s="54"/>
      <c r="I9" s="54"/>
      <c r="J9" s="54"/>
      <c r="K9" s="54"/>
      <c r="L9" s="54"/>
      <c r="M9" s="54"/>
      <c r="N9" s="54"/>
      <c r="O9" s="54"/>
      <c r="P9" s="54"/>
      <c r="Q9" s="54"/>
      <c r="R9" s="54"/>
      <c r="S9" s="54"/>
      <c r="T9" s="54"/>
    </row>
    <row r="10" spans="1:1">
      <c r="A10" s="75" t="s">
        <v>416</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H13"/>
  <sheetViews>
    <sheetView workbookViewId="0">
      <selection activeCell="A1" sqref="$A1:$XFD1048576"/>
    </sheetView>
  </sheetViews>
  <sheetFormatPr defaultColWidth="10" defaultRowHeight="16.8" outlineLevelCol="7"/>
  <cols>
    <col min="1" max="1" width="11.1346153846154" style="62" customWidth="1"/>
    <col min="2" max="2" width="25.3846153846154" style="62" customWidth="1"/>
    <col min="3" max="3" width="15.3846153846154" style="62" customWidth="1"/>
    <col min="4" max="4" width="12.75" style="62" customWidth="1"/>
    <col min="5" max="5" width="16.3846153846154" style="62" customWidth="1"/>
    <col min="6" max="6" width="14.1346153846154" style="62" customWidth="1"/>
    <col min="7" max="7" width="15.3846153846154" style="62" customWidth="1"/>
    <col min="8" max="8" width="17.6346153846154" style="62" customWidth="1"/>
    <col min="9" max="9" width="9.75" style="62" customWidth="1"/>
    <col min="10" max="16384" width="10" style="62"/>
  </cols>
  <sheetData>
    <row r="1" ht="16.35" customHeight="1" spans="1:1">
      <c r="A1" s="63"/>
    </row>
    <row r="2" ht="38.85" customHeight="1" spans="1:8">
      <c r="A2" s="64" t="s">
        <v>418</v>
      </c>
      <c r="B2" s="64"/>
      <c r="C2" s="64"/>
      <c r="D2" s="64"/>
      <c r="E2" s="64"/>
      <c r="F2" s="64"/>
      <c r="G2" s="64"/>
      <c r="H2" s="64"/>
    </row>
    <row r="3" ht="24.2" customHeight="1" spans="1:8">
      <c r="A3" s="74" t="s">
        <v>29</v>
      </c>
      <c r="B3" s="74"/>
      <c r="C3" s="74"/>
      <c r="D3" s="74"/>
      <c r="E3" s="74"/>
      <c r="F3" s="74"/>
      <c r="G3" s="74"/>
      <c r="H3" s="73" t="s">
        <v>30</v>
      </c>
    </row>
    <row r="4" ht="19.9" customHeight="1" spans="1:8">
      <c r="A4" s="66" t="s">
        <v>168</v>
      </c>
      <c r="B4" s="66" t="s">
        <v>169</v>
      </c>
      <c r="C4" s="66" t="s">
        <v>134</v>
      </c>
      <c r="D4" s="66" t="s">
        <v>419</v>
      </c>
      <c r="E4" s="66"/>
      <c r="F4" s="66"/>
      <c r="G4" s="66"/>
      <c r="H4" s="66" t="s">
        <v>171</v>
      </c>
    </row>
    <row r="5" ht="23.25" customHeight="1" spans="1:8">
      <c r="A5" s="66"/>
      <c r="B5" s="66"/>
      <c r="C5" s="66"/>
      <c r="D5" s="66" t="s">
        <v>136</v>
      </c>
      <c r="E5" s="66" t="s">
        <v>256</v>
      </c>
      <c r="F5" s="66"/>
      <c r="G5" s="66" t="s">
        <v>257</v>
      </c>
      <c r="H5" s="66"/>
    </row>
    <row r="6" ht="23.25" customHeight="1" spans="1:8">
      <c r="A6" s="66"/>
      <c r="B6" s="66"/>
      <c r="C6" s="66"/>
      <c r="D6" s="66"/>
      <c r="E6" s="66" t="s">
        <v>236</v>
      </c>
      <c r="F6" s="66" t="s">
        <v>222</v>
      </c>
      <c r="G6" s="66"/>
      <c r="H6" s="66"/>
    </row>
    <row r="7" ht="22.9" customHeight="1" spans="1:8">
      <c r="A7" s="61"/>
      <c r="B7" s="69" t="s">
        <v>134</v>
      </c>
      <c r="C7" s="70">
        <v>0</v>
      </c>
      <c r="D7" s="70"/>
      <c r="E7" s="70"/>
      <c r="F7" s="70"/>
      <c r="G7" s="70"/>
      <c r="H7" s="70"/>
    </row>
    <row r="8" ht="22.9" customHeight="1" spans="1:8">
      <c r="A8" s="71"/>
      <c r="B8" s="71"/>
      <c r="C8" s="70"/>
      <c r="D8" s="70"/>
      <c r="E8" s="70"/>
      <c r="F8" s="70"/>
      <c r="G8" s="70"/>
      <c r="H8" s="70"/>
    </row>
    <row r="9" ht="22.9" customHeight="1" spans="1:8">
      <c r="A9" s="71"/>
      <c r="B9" s="71"/>
      <c r="C9" s="70"/>
      <c r="D9" s="70"/>
      <c r="E9" s="70"/>
      <c r="F9" s="70"/>
      <c r="G9" s="70"/>
      <c r="H9" s="70"/>
    </row>
    <row r="10" ht="22.9" customHeight="1" spans="1:8">
      <c r="A10" s="71"/>
      <c r="B10" s="71"/>
      <c r="C10" s="70"/>
      <c r="D10" s="70"/>
      <c r="E10" s="70"/>
      <c r="F10" s="70"/>
      <c r="G10" s="70"/>
      <c r="H10" s="70"/>
    </row>
    <row r="11" ht="22.9" customHeight="1" spans="1:8">
      <c r="A11" s="71"/>
      <c r="B11" s="71"/>
      <c r="C11" s="70"/>
      <c r="D11" s="70"/>
      <c r="E11" s="70"/>
      <c r="F11" s="70"/>
      <c r="G11" s="70"/>
      <c r="H11" s="70"/>
    </row>
    <row r="12" ht="22.9" customHeight="1" spans="1:8">
      <c r="A12" s="72"/>
      <c r="B12" s="72"/>
      <c r="C12" s="54"/>
      <c r="D12" s="54"/>
      <c r="E12" s="76"/>
      <c r="F12" s="76"/>
      <c r="G12" s="76"/>
      <c r="H12" s="76"/>
    </row>
    <row r="13" spans="1:1">
      <c r="A13" s="75" t="s">
        <v>420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H13"/>
  <sheetViews>
    <sheetView workbookViewId="0">
      <selection activeCell="A1" sqref="$A1:$XFD1048576"/>
    </sheetView>
  </sheetViews>
  <sheetFormatPr defaultColWidth="10" defaultRowHeight="16.8" outlineLevelCol="7"/>
  <cols>
    <col min="1" max="1" width="10.75" style="62" customWidth="1"/>
    <col min="2" max="2" width="22.75" style="62" customWidth="1"/>
    <col min="3" max="3" width="19.25" style="62" customWidth="1"/>
    <col min="4" max="4" width="16.75" style="62" customWidth="1"/>
    <col min="5" max="6" width="16.3846153846154" style="62" customWidth="1"/>
    <col min="7" max="8" width="17.6346153846154" style="62" customWidth="1"/>
    <col min="9" max="9" width="9.75" style="62" customWidth="1"/>
    <col min="10" max="16384" width="10" style="62"/>
  </cols>
  <sheetData>
    <row r="1" ht="16.35" customHeight="1" spans="1:1">
      <c r="A1" s="63"/>
    </row>
    <row r="2" ht="38.85" customHeight="1" spans="1:8">
      <c r="A2" s="64" t="s">
        <v>25</v>
      </c>
      <c r="B2" s="64"/>
      <c r="C2" s="64"/>
      <c r="D2" s="64"/>
      <c r="E2" s="64"/>
      <c r="F2" s="64"/>
      <c r="G2" s="64"/>
      <c r="H2" s="64"/>
    </row>
    <row r="3" ht="24.2" customHeight="1" spans="1:8">
      <c r="A3" s="74" t="s">
        <v>29</v>
      </c>
      <c r="B3" s="74"/>
      <c r="C3" s="74"/>
      <c r="D3" s="74"/>
      <c r="E3" s="74"/>
      <c r="F3" s="74"/>
      <c r="G3" s="74"/>
      <c r="H3" s="73" t="s">
        <v>30</v>
      </c>
    </row>
    <row r="4" ht="24.95" customHeight="1" spans="1:8">
      <c r="A4" s="66" t="s">
        <v>168</v>
      </c>
      <c r="B4" s="66" t="s">
        <v>169</v>
      </c>
      <c r="C4" s="66" t="s">
        <v>134</v>
      </c>
      <c r="D4" s="66" t="s">
        <v>421</v>
      </c>
      <c r="E4" s="66"/>
      <c r="F4" s="66"/>
      <c r="G4" s="66"/>
      <c r="H4" s="66" t="s">
        <v>171</v>
      </c>
    </row>
    <row r="5" ht="25.9" customHeight="1" spans="1:8">
      <c r="A5" s="66"/>
      <c r="B5" s="66"/>
      <c r="C5" s="66"/>
      <c r="D5" s="66" t="s">
        <v>136</v>
      </c>
      <c r="E5" s="66" t="s">
        <v>256</v>
      </c>
      <c r="F5" s="66"/>
      <c r="G5" s="66" t="s">
        <v>257</v>
      </c>
      <c r="H5" s="66"/>
    </row>
    <row r="6" ht="35.45" customHeight="1" spans="1:8">
      <c r="A6" s="66"/>
      <c r="B6" s="66"/>
      <c r="C6" s="66"/>
      <c r="D6" s="66"/>
      <c r="E6" s="66" t="s">
        <v>236</v>
      </c>
      <c r="F6" s="66" t="s">
        <v>222</v>
      </c>
      <c r="G6" s="66"/>
      <c r="H6" s="66"/>
    </row>
    <row r="7" ht="22.9" customHeight="1" spans="1:8">
      <c r="A7" s="61"/>
      <c r="B7" s="69" t="s">
        <v>134</v>
      </c>
      <c r="C7" s="70">
        <v>0</v>
      </c>
      <c r="D7" s="70"/>
      <c r="E7" s="70"/>
      <c r="F7" s="70"/>
      <c r="G7" s="70"/>
      <c r="H7" s="70"/>
    </row>
    <row r="8" ht="22.9" customHeight="1" spans="1:8">
      <c r="A8" s="71"/>
      <c r="B8" s="71"/>
      <c r="C8" s="70"/>
      <c r="D8" s="70"/>
      <c r="E8" s="70"/>
      <c r="F8" s="70"/>
      <c r="G8" s="70"/>
      <c r="H8" s="70"/>
    </row>
    <row r="9" ht="22.9" customHeight="1" spans="1:8">
      <c r="A9" s="71"/>
      <c r="B9" s="71"/>
      <c r="C9" s="70"/>
      <c r="D9" s="70"/>
      <c r="E9" s="70"/>
      <c r="F9" s="70"/>
      <c r="G9" s="70"/>
      <c r="H9" s="70"/>
    </row>
    <row r="10" ht="22.9" customHeight="1" spans="1:8">
      <c r="A10" s="71"/>
      <c r="B10" s="71"/>
      <c r="C10" s="70"/>
      <c r="D10" s="70"/>
      <c r="E10" s="70"/>
      <c r="F10" s="70"/>
      <c r="G10" s="70"/>
      <c r="H10" s="70"/>
    </row>
    <row r="11" ht="22.9" customHeight="1" spans="1:8">
      <c r="A11" s="71"/>
      <c r="B11" s="71"/>
      <c r="C11" s="70"/>
      <c r="D11" s="70"/>
      <c r="E11" s="70"/>
      <c r="F11" s="70"/>
      <c r="G11" s="70"/>
      <c r="H11" s="70"/>
    </row>
    <row r="12" ht="22.9" customHeight="1" spans="1:8">
      <c r="A12" s="72"/>
      <c r="B12" s="72"/>
      <c r="C12" s="54"/>
      <c r="D12" s="54"/>
      <c r="E12" s="76"/>
      <c r="F12" s="76"/>
      <c r="G12" s="76"/>
      <c r="H12" s="76"/>
    </row>
    <row r="13" spans="1:1">
      <c r="A13" s="75" t="s">
        <v>422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O19"/>
  <sheetViews>
    <sheetView topLeftCell="A16" workbookViewId="0">
      <selection activeCell="A1" sqref="$A1:$XFD1048576"/>
    </sheetView>
  </sheetViews>
  <sheetFormatPr defaultColWidth="10" defaultRowHeight="16.8"/>
  <cols>
    <col min="1" max="1" width="10.5" style="62" customWidth="1"/>
    <col min="2" max="2" width="0.134615384615385" style="62" customWidth="1"/>
    <col min="3" max="3" width="24" style="62" customWidth="1"/>
    <col min="4" max="4" width="13.25" style="62" customWidth="1"/>
    <col min="5" max="15" width="7.75" style="62" customWidth="1"/>
    <col min="16" max="18" width="9.75" style="62" customWidth="1"/>
    <col min="19" max="16384" width="10" style="62"/>
  </cols>
  <sheetData>
    <row r="1" ht="16.35" customHeight="1" spans="1:1">
      <c r="A1" s="63"/>
    </row>
    <row r="2" ht="45.75" customHeight="1" spans="1:15">
      <c r="A2" s="64" t="s">
        <v>26</v>
      </c>
      <c r="B2" s="64"/>
      <c r="C2" s="64"/>
      <c r="D2" s="64"/>
      <c r="E2" s="64"/>
      <c r="F2" s="64"/>
      <c r="G2" s="64"/>
      <c r="H2" s="64"/>
      <c r="I2" s="64"/>
      <c r="J2" s="64"/>
      <c r="K2" s="64"/>
      <c r="L2" s="64"/>
      <c r="M2" s="64"/>
      <c r="N2" s="64"/>
      <c r="O2" s="64"/>
    </row>
    <row r="3" ht="24.2" customHeight="1" spans="1:15">
      <c r="A3" s="65" t="s">
        <v>29</v>
      </c>
      <c r="B3" s="65"/>
      <c r="C3" s="65"/>
      <c r="D3" s="65"/>
      <c r="E3" s="65"/>
      <c r="F3" s="65"/>
      <c r="G3" s="65"/>
      <c r="H3" s="65"/>
      <c r="I3" s="65"/>
      <c r="J3" s="65"/>
      <c r="K3" s="65"/>
      <c r="L3" s="65"/>
      <c r="M3" s="65"/>
      <c r="N3" s="73" t="s">
        <v>30</v>
      </c>
      <c r="O3" s="73"/>
    </row>
    <row r="4" ht="26.1" customHeight="1" spans="1:15">
      <c r="A4" s="66" t="s">
        <v>233</v>
      </c>
      <c r="B4" s="67"/>
      <c r="C4" s="66" t="s">
        <v>423</v>
      </c>
      <c r="D4" s="66" t="s">
        <v>424</v>
      </c>
      <c r="E4" s="66"/>
      <c r="F4" s="66"/>
      <c r="G4" s="66"/>
      <c r="H4" s="66"/>
      <c r="I4" s="66"/>
      <c r="J4" s="66"/>
      <c r="K4" s="66"/>
      <c r="L4" s="66"/>
      <c r="M4" s="66"/>
      <c r="N4" s="66" t="s">
        <v>425</v>
      </c>
      <c r="O4" s="66"/>
    </row>
    <row r="5" ht="31.9" customHeight="1" spans="1:15">
      <c r="A5" s="66"/>
      <c r="B5" s="67"/>
      <c r="C5" s="66"/>
      <c r="D5" s="66" t="s">
        <v>426</v>
      </c>
      <c r="E5" s="66" t="s">
        <v>137</v>
      </c>
      <c r="F5" s="66"/>
      <c r="G5" s="66"/>
      <c r="H5" s="66"/>
      <c r="I5" s="66"/>
      <c r="J5" s="66"/>
      <c r="K5" s="66" t="s">
        <v>427</v>
      </c>
      <c r="L5" s="66" t="s">
        <v>139</v>
      </c>
      <c r="M5" s="66" t="s">
        <v>140</v>
      </c>
      <c r="N5" s="66" t="s">
        <v>428</v>
      </c>
      <c r="O5" s="66" t="s">
        <v>429</v>
      </c>
    </row>
    <row r="6" ht="44.85" customHeight="1" spans="1:15">
      <c r="A6" s="66"/>
      <c r="B6" s="67"/>
      <c r="C6" s="66"/>
      <c r="D6" s="66"/>
      <c r="E6" s="66" t="s">
        <v>430</v>
      </c>
      <c r="F6" s="66" t="s">
        <v>431</v>
      </c>
      <c r="G6" s="66" t="s">
        <v>432</v>
      </c>
      <c r="H6" s="66" t="s">
        <v>433</v>
      </c>
      <c r="I6" s="66" t="s">
        <v>434</v>
      </c>
      <c r="J6" s="66" t="s">
        <v>435</v>
      </c>
      <c r="K6" s="66"/>
      <c r="L6" s="66"/>
      <c r="M6" s="66"/>
      <c r="N6" s="66"/>
      <c r="O6" s="66"/>
    </row>
    <row r="7" ht="22.9" customHeight="1" spans="1:15">
      <c r="A7" s="61"/>
      <c r="B7" s="68"/>
      <c r="C7" s="69" t="s">
        <v>134</v>
      </c>
      <c r="D7" s="70">
        <f>D8</f>
        <v>485.6559</v>
      </c>
      <c r="E7" s="70">
        <f>E8</f>
        <v>485.6559</v>
      </c>
      <c r="F7" s="70">
        <f>F8</f>
        <v>235.6559</v>
      </c>
      <c r="G7" s="70">
        <f>G8</f>
        <v>250</v>
      </c>
      <c r="H7" s="70"/>
      <c r="I7" s="70"/>
      <c r="J7" s="70"/>
      <c r="K7" s="70"/>
      <c r="L7" s="70"/>
      <c r="M7" s="70"/>
      <c r="N7" s="70">
        <f>N8</f>
        <v>485.6559</v>
      </c>
      <c r="O7" s="61"/>
    </row>
    <row r="8" ht="22.9" customHeight="1" spans="1:15">
      <c r="A8" s="71" t="s">
        <v>178</v>
      </c>
      <c r="B8" s="68"/>
      <c r="C8" s="71" t="s">
        <v>3</v>
      </c>
      <c r="D8" s="70">
        <f>SUM(D9:D19)</f>
        <v>485.6559</v>
      </c>
      <c r="E8" s="70">
        <f>SUM(E9:E19)</f>
        <v>485.6559</v>
      </c>
      <c r="F8" s="70">
        <f>SUM(F9:F19)</f>
        <v>235.6559</v>
      </c>
      <c r="G8" s="70">
        <f>SUM(G9:G19)</f>
        <v>250</v>
      </c>
      <c r="H8" s="70"/>
      <c r="I8" s="70"/>
      <c r="J8" s="70"/>
      <c r="K8" s="70"/>
      <c r="L8" s="70"/>
      <c r="M8" s="70"/>
      <c r="N8" s="70">
        <f>SUM(N9:N19)</f>
        <v>485.6559</v>
      </c>
      <c r="O8" s="61"/>
    </row>
    <row r="9" ht="22.9" customHeight="1" spans="1:15">
      <c r="A9" s="72" t="s">
        <v>436</v>
      </c>
      <c r="B9" s="68" t="s">
        <v>437</v>
      </c>
      <c r="C9" s="72" t="s">
        <v>438</v>
      </c>
      <c r="D9" s="54">
        <v>100</v>
      </c>
      <c r="E9" s="54">
        <v>100</v>
      </c>
      <c r="F9" s="54">
        <v>100</v>
      </c>
      <c r="G9" s="54"/>
      <c r="H9" s="54"/>
      <c r="I9" s="54"/>
      <c r="J9" s="54"/>
      <c r="K9" s="54"/>
      <c r="L9" s="54"/>
      <c r="M9" s="54"/>
      <c r="N9" s="54">
        <v>100</v>
      </c>
      <c r="O9" s="9"/>
    </row>
    <row r="10" ht="22.9" customHeight="1" spans="1:15">
      <c r="A10" s="72" t="s">
        <v>436</v>
      </c>
      <c r="B10" s="68" t="s">
        <v>439</v>
      </c>
      <c r="C10" s="72" t="s">
        <v>440</v>
      </c>
      <c r="D10" s="54">
        <v>4.516</v>
      </c>
      <c r="E10" s="54">
        <v>4.516</v>
      </c>
      <c r="F10" s="54">
        <v>4.516</v>
      </c>
      <c r="G10" s="54"/>
      <c r="H10" s="54"/>
      <c r="I10" s="54"/>
      <c r="J10" s="54"/>
      <c r="K10" s="54"/>
      <c r="L10" s="54"/>
      <c r="M10" s="54"/>
      <c r="N10" s="54">
        <v>4.516</v>
      </c>
      <c r="O10" s="9"/>
    </row>
    <row r="11" ht="22.9" customHeight="1" spans="1:15">
      <c r="A11" s="72" t="s">
        <v>436</v>
      </c>
      <c r="B11" s="68" t="s">
        <v>441</v>
      </c>
      <c r="C11" s="72" t="s">
        <v>442</v>
      </c>
      <c r="D11" s="54">
        <v>0.5</v>
      </c>
      <c r="E11" s="54">
        <v>0.5</v>
      </c>
      <c r="F11" s="54">
        <v>0.5</v>
      </c>
      <c r="G11" s="54"/>
      <c r="H11" s="54"/>
      <c r="I11" s="54"/>
      <c r="J11" s="54"/>
      <c r="K11" s="54"/>
      <c r="L11" s="54"/>
      <c r="M11" s="54"/>
      <c r="N11" s="54">
        <v>0.5</v>
      </c>
      <c r="O11" s="9"/>
    </row>
    <row r="12" ht="22.9" customHeight="1" spans="1:15">
      <c r="A12" s="72" t="s">
        <v>436</v>
      </c>
      <c r="B12" s="68" t="s">
        <v>443</v>
      </c>
      <c r="C12" s="72" t="s">
        <v>444</v>
      </c>
      <c r="D12" s="54">
        <v>30</v>
      </c>
      <c r="E12" s="54">
        <v>30</v>
      </c>
      <c r="F12" s="54">
        <v>30</v>
      </c>
      <c r="G12" s="54"/>
      <c r="H12" s="54"/>
      <c r="I12" s="54"/>
      <c r="J12" s="54"/>
      <c r="K12" s="54"/>
      <c r="L12" s="54"/>
      <c r="M12" s="54"/>
      <c r="N12" s="54">
        <v>30</v>
      </c>
      <c r="O12" s="9"/>
    </row>
    <row r="13" ht="22.9" customHeight="1" spans="1:15">
      <c r="A13" s="72" t="s">
        <v>436</v>
      </c>
      <c r="B13" s="68" t="s">
        <v>445</v>
      </c>
      <c r="C13" s="72" t="s">
        <v>446</v>
      </c>
      <c r="D13" s="54">
        <v>110</v>
      </c>
      <c r="E13" s="54">
        <v>110</v>
      </c>
      <c r="F13" s="54">
        <v>10</v>
      </c>
      <c r="G13" s="54">
        <v>100</v>
      </c>
      <c r="H13" s="54"/>
      <c r="I13" s="54"/>
      <c r="J13" s="54"/>
      <c r="K13" s="54"/>
      <c r="L13" s="54"/>
      <c r="M13" s="54"/>
      <c r="N13" s="54">
        <v>110</v>
      </c>
      <c r="O13" s="9"/>
    </row>
    <row r="14" s="1" customFormat="1" ht="22.9" customHeight="1" spans="1:15">
      <c r="A14" s="72" t="s">
        <v>447</v>
      </c>
      <c r="B14" s="68" t="s">
        <v>448</v>
      </c>
      <c r="C14" s="72" t="s">
        <v>449</v>
      </c>
      <c r="D14" s="54">
        <v>13.8399</v>
      </c>
      <c r="E14" s="54">
        <v>13.8399</v>
      </c>
      <c r="F14" s="54">
        <v>13.8399</v>
      </c>
      <c r="G14" s="54"/>
      <c r="H14" s="54"/>
      <c r="I14" s="54"/>
      <c r="J14" s="54"/>
      <c r="K14" s="54"/>
      <c r="L14" s="54"/>
      <c r="M14" s="54"/>
      <c r="N14" s="54">
        <v>13.8399</v>
      </c>
      <c r="O14" s="9"/>
    </row>
    <row r="15" s="1" customFormat="1" ht="22.9" customHeight="1" spans="1:15">
      <c r="A15" s="72" t="s">
        <v>447</v>
      </c>
      <c r="B15" s="68" t="s">
        <v>450</v>
      </c>
      <c r="C15" s="72" t="s">
        <v>451</v>
      </c>
      <c r="D15" s="54">
        <v>84</v>
      </c>
      <c r="E15" s="54">
        <v>84</v>
      </c>
      <c r="F15" s="54">
        <v>9</v>
      </c>
      <c r="G15" s="54">
        <v>75</v>
      </c>
      <c r="H15" s="54"/>
      <c r="I15" s="54"/>
      <c r="J15" s="54"/>
      <c r="K15" s="54"/>
      <c r="L15" s="54"/>
      <c r="M15" s="54"/>
      <c r="N15" s="54">
        <v>84</v>
      </c>
      <c r="O15" s="9"/>
    </row>
    <row r="16" s="1" customFormat="1" ht="22.9" customHeight="1" spans="1:15">
      <c r="A16" s="72" t="s">
        <v>447</v>
      </c>
      <c r="B16" s="68" t="s">
        <v>452</v>
      </c>
      <c r="C16" s="72" t="s">
        <v>453</v>
      </c>
      <c r="D16" s="54">
        <v>75</v>
      </c>
      <c r="E16" s="54">
        <v>75</v>
      </c>
      <c r="F16" s="54"/>
      <c r="G16" s="54">
        <v>75</v>
      </c>
      <c r="H16" s="54"/>
      <c r="I16" s="54"/>
      <c r="J16" s="54"/>
      <c r="K16" s="54"/>
      <c r="L16" s="54"/>
      <c r="M16" s="54"/>
      <c r="N16" s="54">
        <v>75</v>
      </c>
      <c r="O16" s="9"/>
    </row>
    <row r="17" s="1" customFormat="1" ht="22.9" customHeight="1" spans="1:15">
      <c r="A17" s="72" t="s">
        <v>454</v>
      </c>
      <c r="B17" s="68" t="s">
        <v>455</v>
      </c>
      <c r="C17" s="72" t="s">
        <v>456</v>
      </c>
      <c r="D17" s="54">
        <v>21.8</v>
      </c>
      <c r="E17" s="54">
        <v>21.8</v>
      </c>
      <c r="F17" s="54">
        <v>21.8</v>
      </c>
      <c r="G17" s="54"/>
      <c r="H17" s="54"/>
      <c r="I17" s="54"/>
      <c r="J17" s="54"/>
      <c r="K17" s="54"/>
      <c r="L17" s="54"/>
      <c r="M17" s="54"/>
      <c r="N17" s="54">
        <v>21.8</v>
      </c>
      <c r="O17" s="9"/>
    </row>
    <row r="18" s="1" customFormat="1" ht="22.9" customHeight="1" spans="1:15">
      <c r="A18" s="72" t="s">
        <v>457</v>
      </c>
      <c r="B18" s="68" t="s">
        <v>458</v>
      </c>
      <c r="C18" s="72" t="s">
        <v>459</v>
      </c>
      <c r="D18" s="54">
        <v>21</v>
      </c>
      <c r="E18" s="54">
        <v>21</v>
      </c>
      <c r="F18" s="54">
        <v>21</v>
      </c>
      <c r="G18" s="54"/>
      <c r="H18" s="54"/>
      <c r="I18" s="54"/>
      <c r="J18" s="54"/>
      <c r="K18" s="54"/>
      <c r="L18" s="54"/>
      <c r="M18" s="54"/>
      <c r="N18" s="54">
        <v>21</v>
      </c>
      <c r="O18" s="9"/>
    </row>
    <row r="19" s="1" customFormat="1" ht="22.9" customHeight="1" spans="1:15">
      <c r="A19" s="72" t="s">
        <v>460</v>
      </c>
      <c r="B19" s="68" t="s">
        <v>458</v>
      </c>
      <c r="C19" s="72" t="s">
        <v>459</v>
      </c>
      <c r="D19" s="54">
        <v>25</v>
      </c>
      <c r="E19" s="54">
        <v>25</v>
      </c>
      <c r="F19" s="54">
        <v>25</v>
      </c>
      <c r="G19" s="54"/>
      <c r="H19" s="54"/>
      <c r="I19" s="54"/>
      <c r="J19" s="54"/>
      <c r="K19" s="54"/>
      <c r="L19" s="54"/>
      <c r="M19" s="54"/>
      <c r="N19" s="54">
        <v>25</v>
      </c>
      <c r="O19" s="9"/>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M116"/>
  <sheetViews>
    <sheetView workbookViewId="0">
      <selection activeCell="G18" sqref="G18"/>
    </sheetView>
  </sheetViews>
  <sheetFormatPr defaultColWidth="10" defaultRowHeight="16.8"/>
  <cols>
    <col min="1" max="1" width="6.75" customWidth="1"/>
    <col min="2" max="2" width="15.1346153846154" customWidth="1"/>
    <col min="3" max="3" width="8.5" customWidth="1"/>
    <col min="4" max="4" width="12.25" customWidth="1"/>
    <col min="5" max="5" width="8.38461538461539" customWidth="1"/>
    <col min="6" max="6" width="19.1346153846154" customWidth="1"/>
    <col min="7" max="7" width="23.3846153846154" customWidth="1"/>
    <col min="8" max="8" width="21.6346153846154" customWidth="1"/>
    <col min="9" max="9" width="29.6346153846154" customWidth="1"/>
    <col min="10" max="10" width="19.1346153846154" customWidth="1"/>
    <col min="11" max="11" width="7.5" customWidth="1"/>
    <col min="12" max="12" width="9.75" customWidth="1"/>
    <col min="13" max="13" width="19.1346153846154" customWidth="1"/>
    <col min="14" max="18" width="9.75" customWidth="1"/>
  </cols>
  <sheetData>
    <row r="1" spans="1:13">
      <c r="A1" s="23"/>
      <c r="B1" s="23"/>
      <c r="C1" s="23"/>
      <c r="D1" s="23"/>
      <c r="E1" s="23"/>
      <c r="F1" s="23"/>
      <c r="G1" s="23"/>
      <c r="H1" s="23"/>
      <c r="I1" s="23"/>
      <c r="J1" s="23"/>
      <c r="K1" s="23"/>
      <c r="L1" s="23"/>
      <c r="M1" s="23"/>
    </row>
    <row r="2" ht="27.6" spans="1:13">
      <c r="A2" s="23"/>
      <c r="B2" s="23"/>
      <c r="C2" s="24" t="s">
        <v>461</v>
      </c>
      <c r="D2" s="24"/>
      <c r="E2" s="24"/>
      <c r="F2" s="24"/>
      <c r="G2" s="24"/>
      <c r="H2" s="24"/>
      <c r="I2" s="24"/>
      <c r="J2" s="24"/>
      <c r="K2" s="24"/>
      <c r="L2" s="24"/>
      <c r="M2" s="24"/>
    </row>
    <row r="3" spans="1:13">
      <c r="A3" s="4" t="s">
        <v>29</v>
      </c>
      <c r="B3" s="4"/>
      <c r="C3" s="4"/>
      <c r="D3" s="4"/>
      <c r="E3" s="4"/>
      <c r="F3" s="4"/>
      <c r="G3" s="4"/>
      <c r="H3" s="4"/>
      <c r="I3" s="4"/>
      <c r="J3" s="4"/>
      <c r="K3" s="4"/>
      <c r="L3" s="22" t="s">
        <v>30</v>
      </c>
      <c r="M3" s="22"/>
    </row>
    <row r="4" spans="1:13">
      <c r="A4" s="5" t="s">
        <v>233</v>
      </c>
      <c r="B4" s="5" t="s">
        <v>462</v>
      </c>
      <c r="C4" s="5" t="s">
        <v>463</v>
      </c>
      <c r="D4" s="5" t="s">
        <v>464</v>
      </c>
      <c r="E4" s="5" t="s">
        <v>465</v>
      </c>
      <c r="F4" s="5"/>
      <c r="G4" s="5"/>
      <c r="H4" s="5"/>
      <c r="I4" s="5"/>
      <c r="J4" s="5"/>
      <c r="K4" s="5"/>
      <c r="L4" s="5"/>
      <c r="M4" s="5"/>
    </row>
    <row r="5" spans="1:13">
      <c r="A5" s="5"/>
      <c r="B5" s="5"/>
      <c r="C5" s="5"/>
      <c r="D5" s="5"/>
      <c r="E5" s="5" t="s">
        <v>466</v>
      </c>
      <c r="F5" s="5" t="s">
        <v>467</v>
      </c>
      <c r="G5" s="5" t="s">
        <v>468</v>
      </c>
      <c r="H5" s="5" t="s">
        <v>469</v>
      </c>
      <c r="I5" s="5" t="s">
        <v>470</v>
      </c>
      <c r="J5" s="5" t="s">
        <v>471</v>
      </c>
      <c r="K5" s="5" t="s">
        <v>472</v>
      </c>
      <c r="L5" s="5" t="s">
        <v>473</v>
      </c>
      <c r="M5" s="5" t="s">
        <v>474</v>
      </c>
    </row>
    <row r="6" spans="1:13">
      <c r="A6" s="25" t="s">
        <v>475</v>
      </c>
      <c r="B6" s="25" t="s">
        <v>3</v>
      </c>
      <c r="C6" s="26">
        <f>C7+C17+C27+C37+C47+C57+C67+C77+C87+C97+C107</f>
        <v>485.6559</v>
      </c>
      <c r="D6" s="27"/>
      <c r="E6" s="27"/>
      <c r="F6" s="27"/>
      <c r="G6" s="27"/>
      <c r="H6" s="27"/>
      <c r="I6" s="27"/>
      <c r="J6" s="27"/>
      <c r="K6" s="27"/>
      <c r="L6" s="27"/>
      <c r="M6" s="27"/>
    </row>
    <row r="7" spans="1:13">
      <c r="A7" s="7" t="s">
        <v>152</v>
      </c>
      <c r="B7" s="7" t="s">
        <v>476</v>
      </c>
      <c r="C7" s="28">
        <v>100</v>
      </c>
      <c r="D7" s="7" t="s">
        <v>477</v>
      </c>
      <c r="E7" s="27" t="s">
        <v>478</v>
      </c>
      <c r="F7" s="7" t="s">
        <v>479</v>
      </c>
      <c r="G7" s="7" t="s">
        <v>480</v>
      </c>
      <c r="H7" s="7" t="s">
        <v>481</v>
      </c>
      <c r="I7" s="7" t="s">
        <v>480</v>
      </c>
      <c r="J7" s="7" t="s">
        <v>482</v>
      </c>
      <c r="K7" s="7" t="s">
        <v>481</v>
      </c>
      <c r="L7" s="7" t="s">
        <v>483</v>
      </c>
      <c r="M7" s="7"/>
    </row>
    <row r="8" spans="1:13">
      <c r="A8" s="7"/>
      <c r="B8" s="7"/>
      <c r="C8" s="28"/>
      <c r="D8" s="7"/>
      <c r="E8" s="27"/>
      <c r="F8" s="7" t="s">
        <v>484</v>
      </c>
      <c r="G8" s="7" t="s">
        <v>485</v>
      </c>
      <c r="H8" s="7" t="s">
        <v>485</v>
      </c>
      <c r="I8" s="7" t="s">
        <v>485</v>
      </c>
      <c r="J8" s="7" t="s">
        <v>485</v>
      </c>
      <c r="K8" s="7"/>
      <c r="L8" s="7"/>
      <c r="M8" s="7"/>
    </row>
    <row r="9" spans="1:13">
      <c r="A9" s="7"/>
      <c r="B9" s="7"/>
      <c r="C9" s="28"/>
      <c r="D9" s="7"/>
      <c r="E9" s="27"/>
      <c r="F9" s="7" t="s">
        <v>486</v>
      </c>
      <c r="G9" s="7" t="s">
        <v>485</v>
      </c>
      <c r="H9" s="7" t="s">
        <v>485</v>
      </c>
      <c r="I9" s="7" t="s">
        <v>485</v>
      </c>
      <c r="J9" s="7" t="s">
        <v>485</v>
      </c>
      <c r="K9" s="7"/>
      <c r="L9" s="7"/>
      <c r="M9" s="7"/>
    </row>
    <row r="10" spans="1:13">
      <c r="A10" s="7"/>
      <c r="B10" s="7"/>
      <c r="C10" s="28"/>
      <c r="D10" s="7"/>
      <c r="E10" s="27"/>
      <c r="F10" s="7" t="s">
        <v>487</v>
      </c>
      <c r="G10" s="7" t="s">
        <v>480</v>
      </c>
      <c r="H10" s="7" t="s">
        <v>488</v>
      </c>
      <c r="I10" s="7" t="s">
        <v>480</v>
      </c>
      <c r="J10" s="7" t="s">
        <v>482</v>
      </c>
      <c r="K10" s="7" t="s">
        <v>481</v>
      </c>
      <c r="L10" s="7" t="s">
        <v>489</v>
      </c>
      <c r="M10" s="7"/>
    </row>
    <row r="11" spans="1:13">
      <c r="A11" s="7"/>
      <c r="B11" s="7"/>
      <c r="C11" s="28"/>
      <c r="D11" s="7"/>
      <c r="E11" s="27"/>
      <c r="F11" s="7" t="s">
        <v>490</v>
      </c>
      <c r="G11" s="7" t="s">
        <v>491</v>
      </c>
      <c r="H11" s="7" t="s">
        <v>492</v>
      </c>
      <c r="I11" s="7" t="s">
        <v>493</v>
      </c>
      <c r="J11" s="7" t="s">
        <v>482</v>
      </c>
      <c r="K11" s="7" t="s">
        <v>492</v>
      </c>
      <c r="L11" s="7" t="s">
        <v>494</v>
      </c>
      <c r="M11" s="7"/>
    </row>
    <row r="12" spans="1:13">
      <c r="A12" s="7"/>
      <c r="B12" s="7"/>
      <c r="C12" s="28"/>
      <c r="D12" s="7"/>
      <c r="E12" s="27"/>
      <c r="F12" s="7" t="s">
        <v>495</v>
      </c>
      <c r="G12" s="7" t="s">
        <v>477</v>
      </c>
      <c r="H12" s="7" t="s">
        <v>496</v>
      </c>
      <c r="I12" s="7" t="s">
        <v>480</v>
      </c>
      <c r="J12" s="7" t="s">
        <v>482</v>
      </c>
      <c r="K12" s="7" t="s">
        <v>497</v>
      </c>
      <c r="L12" s="7" t="s">
        <v>494</v>
      </c>
      <c r="M12" s="7"/>
    </row>
    <row r="13" spans="1:13">
      <c r="A13" s="7"/>
      <c r="B13" s="7"/>
      <c r="C13" s="28"/>
      <c r="D13" s="7"/>
      <c r="E13" s="27" t="s">
        <v>498</v>
      </c>
      <c r="F13" s="7" t="s">
        <v>499</v>
      </c>
      <c r="G13" s="7" t="s">
        <v>500</v>
      </c>
      <c r="H13" s="7" t="s">
        <v>496</v>
      </c>
      <c r="I13" s="7" t="s">
        <v>501</v>
      </c>
      <c r="J13" s="7" t="s">
        <v>482</v>
      </c>
      <c r="K13" s="7" t="s">
        <v>497</v>
      </c>
      <c r="L13" s="7" t="s">
        <v>502</v>
      </c>
      <c r="M13" s="7"/>
    </row>
    <row r="14" spans="1:13">
      <c r="A14" s="7"/>
      <c r="B14" s="7"/>
      <c r="C14" s="28"/>
      <c r="D14" s="7"/>
      <c r="E14" s="27" t="s">
        <v>503</v>
      </c>
      <c r="F14" s="7" t="s">
        <v>504</v>
      </c>
      <c r="G14" s="7" t="s">
        <v>485</v>
      </c>
      <c r="H14" s="7" t="s">
        <v>485</v>
      </c>
      <c r="I14" s="7" t="s">
        <v>485</v>
      </c>
      <c r="J14" s="7" t="s">
        <v>485</v>
      </c>
      <c r="K14" s="7" t="s">
        <v>485</v>
      </c>
      <c r="L14" s="7"/>
      <c r="M14" s="7"/>
    </row>
    <row r="15" spans="1:13">
      <c r="A15" s="7"/>
      <c r="B15" s="7"/>
      <c r="C15" s="28"/>
      <c r="D15" s="7"/>
      <c r="E15" s="27"/>
      <c r="F15" s="7" t="s">
        <v>505</v>
      </c>
      <c r="G15" s="7" t="s">
        <v>480</v>
      </c>
      <c r="H15" s="7" t="s">
        <v>506</v>
      </c>
      <c r="I15" s="7" t="s">
        <v>507</v>
      </c>
      <c r="J15" s="7" t="s">
        <v>482</v>
      </c>
      <c r="K15" s="7" t="s">
        <v>497</v>
      </c>
      <c r="L15" s="7" t="s">
        <v>494</v>
      </c>
      <c r="M15" s="7"/>
    </row>
    <row r="16" spans="1:13">
      <c r="A16" s="7"/>
      <c r="B16" s="7"/>
      <c r="C16" s="28"/>
      <c r="D16" s="7"/>
      <c r="E16" s="27"/>
      <c r="F16" s="7" t="s">
        <v>508</v>
      </c>
      <c r="G16" s="7" t="s">
        <v>485</v>
      </c>
      <c r="H16" s="7" t="s">
        <v>506</v>
      </c>
      <c r="I16" s="7" t="s">
        <v>485</v>
      </c>
      <c r="J16" s="7" t="s">
        <v>485</v>
      </c>
      <c r="K16" s="7" t="s">
        <v>485</v>
      </c>
      <c r="L16" s="7"/>
      <c r="M16" s="7"/>
    </row>
    <row r="17" spans="1:13">
      <c r="A17" s="29" t="s">
        <v>152</v>
      </c>
      <c r="B17" s="29" t="s">
        <v>287</v>
      </c>
      <c r="C17" s="30">
        <v>4.516</v>
      </c>
      <c r="D17" s="29" t="s">
        <v>509</v>
      </c>
      <c r="E17" s="36" t="s">
        <v>478</v>
      </c>
      <c r="F17" s="7" t="s">
        <v>479</v>
      </c>
      <c r="G17" s="7" t="s">
        <v>510</v>
      </c>
      <c r="H17" s="7" t="s">
        <v>511</v>
      </c>
      <c r="I17" s="7" t="s">
        <v>512</v>
      </c>
      <c r="J17" s="7" t="s">
        <v>513</v>
      </c>
      <c r="K17" s="7" t="s">
        <v>514</v>
      </c>
      <c r="L17" s="7" t="s">
        <v>483</v>
      </c>
      <c r="M17" s="7"/>
    </row>
    <row r="18" spans="1:13">
      <c r="A18" s="31"/>
      <c r="B18" s="31"/>
      <c r="C18" s="32"/>
      <c r="D18" s="31"/>
      <c r="E18" s="37"/>
      <c r="F18" s="7" t="s">
        <v>484</v>
      </c>
      <c r="G18" s="7" t="s">
        <v>485</v>
      </c>
      <c r="H18" s="7" t="s">
        <v>481</v>
      </c>
      <c r="I18" s="7" t="s">
        <v>485</v>
      </c>
      <c r="J18" s="7" t="s">
        <v>513</v>
      </c>
      <c r="K18" s="7" t="s">
        <v>481</v>
      </c>
      <c r="L18" s="7" t="s">
        <v>483</v>
      </c>
      <c r="M18" s="7"/>
    </row>
    <row r="19" spans="1:13">
      <c r="A19" s="31"/>
      <c r="B19" s="31"/>
      <c r="C19" s="32"/>
      <c r="D19" s="31"/>
      <c r="E19" s="37"/>
      <c r="F19" s="7" t="s">
        <v>486</v>
      </c>
      <c r="G19" s="7" t="s">
        <v>485</v>
      </c>
      <c r="H19" s="7" t="s">
        <v>481</v>
      </c>
      <c r="I19" s="7" t="s">
        <v>485</v>
      </c>
      <c r="J19" s="7" t="s">
        <v>513</v>
      </c>
      <c r="K19" s="7" t="s">
        <v>481</v>
      </c>
      <c r="L19" s="7" t="s">
        <v>483</v>
      </c>
      <c r="M19" s="7"/>
    </row>
    <row r="20" spans="1:13">
      <c r="A20" s="31"/>
      <c r="B20" s="31"/>
      <c r="C20" s="32"/>
      <c r="D20" s="31"/>
      <c r="E20" s="37"/>
      <c r="F20" s="7" t="s">
        <v>487</v>
      </c>
      <c r="G20" s="7" t="s">
        <v>371</v>
      </c>
      <c r="H20" s="7" t="s">
        <v>515</v>
      </c>
      <c r="I20" s="7" t="s">
        <v>371</v>
      </c>
      <c r="J20" s="7" t="s">
        <v>513</v>
      </c>
      <c r="K20" s="7" t="s">
        <v>481</v>
      </c>
      <c r="L20" s="7" t="s">
        <v>489</v>
      </c>
      <c r="M20" s="7"/>
    </row>
    <row r="21" spans="1:13">
      <c r="A21" s="31"/>
      <c r="B21" s="31"/>
      <c r="C21" s="32"/>
      <c r="D21" s="31"/>
      <c r="E21" s="37"/>
      <c r="F21" s="7" t="s">
        <v>495</v>
      </c>
      <c r="G21" s="7" t="s">
        <v>516</v>
      </c>
      <c r="H21" s="7" t="s">
        <v>517</v>
      </c>
      <c r="I21" s="7" t="s">
        <v>518</v>
      </c>
      <c r="J21" s="7" t="s">
        <v>513</v>
      </c>
      <c r="K21" s="7" t="s">
        <v>481</v>
      </c>
      <c r="L21" s="7" t="s">
        <v>494</v>
      </c>
      <c r="M21" s="7"/>
    </row>
    <row r="22" spans="1:13">
      <c r="A22" s="31"/>
      <c r="B22" s="31"/>
      <c r="C22" s="32"/>
      <c r="D22" s="31"/>
      <c r="E22" s="38"/>
      <c r="F22" s="7" t="s">
        <v>490</v>
      </c>
      <c r="G22" s="7" t="s">
        <v>519</v>
      </c>
      <c r="H22" s="7" t="s">
        <v>520</v>
      </c>
      <c r="I22" s="7" t="s">
        <v>521</v>
      </c>
      <c r="J22" s="7" t="s">
        <v>513</v>
      </c>
      <c r="K22" s="7" t="s">
        <v>492</v>
      </c>
      <c r="L22" s="7" t="s">
        <v>483</v>
      </c>
      <c r="M22" s="7"/>
    </row>
    <row r="23" spans="1:13">
      <c r="A23" s="31"/>
      <c r="B23" s="31"/>
      <c r="C23" s="32"/>
      <c r="D23" s="31"/>
      <c r="E23" s="27" t="s">
        <v>498</v>
      </c>
      <c r="F23" s="7" t="s">
        <v>499</v>
      </c>
      <c r="G23" s="7" t="s">
        <v>522</v>
      </c>
      <c r="H23" s="7" t="s">
        <v>523</v>
      </c>
      <c r="I23" s="7" t="s">
        <v>524</v>
      </c>
      <c r="J23" s="7" t="s">
        <v>513</v>
      </c>
      <c r="K23" s="7" t="s">
        <v>497</v>
      </c>
      <c r="L23" s="7" t="s">
        <v>502</v>
      </c>
      <c r="M23" s="7"/>
    </row>
    <row r="24" spans="1:13">
      <c r="A24" s="31"/>
      <c r="B24" s="31"/>
      <c r="C24" s="32"/>
      <c r="D24" s="31"/>
      <c r="E24" s="27" t="s">
        <v>503</v>
      </c>
      <c r="F24" s="7" t="s">
        <v>508</v>
      </c>
      <c r="G24" s="7" t="s">
        <v>485</v>
      </c>
      <c r="H24" s="7" t="s">
        <v>485</v>
      </c>
      <c r="I24" s="7" t="s">
        <v>371</v>
      </c>
      <c r="J24" s="7" t="s">
        <v>513</v>
      </c>
      <c r="K24" s="7" t="s">
        <v>485</v>
      </c>
      <c r="L24" s="7" t="s">
        <v>494</v>
      </c>
      <c r="M24" s="7"/>
    </row>
    <row r="25" spans="1:13">
      <c r="A25" s="31"/>
      <c r="B25" s="31"/>
      <c r="C25" s="32"/>
      <c r="D25" s="31"/>
      <c r="E25" s="27"/>
      <c r="F25" s="7" t="s">
        <v>505</v>
      </c>
      <c r="G25" s="7" t="s">
        <v>525</v>
      </c>
      <c r="H25" s="7" t="s">
        <v>496</v>
      </c>
      <c r="I25" s="7" t="s">
        <v>526</v>
      </c>
      <c r="J25" s="7" t="s">
        <v>513</v>
      </c>
      <c r="K25" s="7" t="s">
        <v>497</v>
      </c>
      <c r="L25" s="7" t="s">
        <v>483</v>
      </c>
      <c r="M25" s="7"/>
    </row>
    <row r="26" spans="1:13">
      <c r="A26" s="33"/>
      <c r="B26" s="33"/>
      <c r="C26" s="34"/>
      <c r="D26" s="33"/>
      <c r="E26" s="27"/>
      <c r="F26" s="7" t="s">
        <v>504</v>
      </c>
      <c r="G26" s="7" t="s">
        <v>485</v>
      </c>
      <c r="H26" s="7" t="s">
        <v>485</v>
      </c>
      <c r="I26" s="7" t="s">
        <v>485</v>
      </c>
      <c r="J26" s="7" t="s">
        <v>513</v>
      </c>
      <c r="K26" s="7" t="s">
        <v>485</v>
      </c>
      <c r="L26" s="7" t="s">
        <v>483</v>
      </c>
      <c r="M26" s="7"/>
    </row>
    <row r="27" spans="1:13">
      <c r="A27" s="29" t="s">
        <v>152</v>
      </c>
      <c r="B27" s="29" t="s">
        <v>527</v>
      </c>
      <c r="C27" s="30">
        <v>30</v>
      </c>
      <c r="D27" s="7"/>
      <c r="E27" s="27" t="s">
        <v>498</v>
      </c>
      <c r="F27" s="7" t="s">
        <v>499</v>
      </c>
      <c r="G27" s="7" t="s">
        <v>528</v>
      </c>
      <c r="H27" s="7" t="s">
        <v>529</v>
      </c>
      <c r="I27" s="7" t="s">
        <v>530</v>
      </c>
      <c r="J27" s="7" t="s">
        <v>482</v>
      </c>
      <c r="K27" s="7" t="s">
        <v>497</v>
      </c>
      <c r="L27" s="7" t="s">
        <v>502</v>
      </c>
      <c r="M27" s="7"/>
    </row>
    <row r="28" spans="1:13">
      <c r="A28" s="31"/>
      <c r="B28" s="31"/>
      <c r="C28" s="32"/>
      <c r="D28" s="7"/>
      <c r="E28" s="27" t="s">
        <v>503</v>
      </c>
      <c r="F28" s="7" t="s">
        <v>508</v>
      </c>
      <c r="G28" s="7" t="s">
        <v>531</v>
      </c>
      <c r="H28" s="7" t="s">
        <v>523</v>
      </c>
      <c r="I28" s="7" t="s">
        <v>532</v>
      </c>
      <c r="J28" s="7" t="s">
        <v>482</v>
      </c>
      <c r="K28" s="7" t="s">
        <v>497</v>
      </c>
      <c r="L28" s="7" t="s">
        <v>483</v>
      </c>
      <c r="M28" s="7"/>
    </row>
    <row r="29" spans="1:13">
      <c r="A29" s="31"/>
      <c r="B29" s="31"/>
      <c r="C29" s="32"/>
      <c r="D29" s="7"/>
      <c r="E29" s="27"/>
      <c r="F29" s="7" t="s">
        <v>505</v>
      </c>
      <c r="G29" s="7" t="s">
        <v>533</v>
      </c>
      <c r="H29" s="7" t="s">
        <v>523</v>
      </c>
      <c r="I29" s="7" t="s">
        <v>534</v>
      </c>
      <c r="J29" s="7" t="s">
        <v>482</v>
      </c>
      <c r="K29" s="7" t="s">
        <v>497</v>
      </c>
      <c r="L29" s="7" t="s">
        <v>483</v>
      </c>
      <c r="M29" s="7"/>
    </row>
    <row r="30" spans="1:13">
      <c r="A30" s="31"/>
      <c r="B30" s="31"/>
      <c r="C30" s="32"/>
      <c r="D30" s="7"/>
      <c r="E30" s="27" t="s">
        <v>503</v>
      </c>
      <c r="F30" s="7" t="s">
        <v>504</v>
      </c>
      <c r="G30" s="7" t="s">
        <v>485</v>
      </c>
      <c r="H30" s="7" t="s">
        <v>485</v>
      </c>
      <c r="I30" s="7" t="s">
        <v>485</v>
      </c>
      <c r="J30" s="7" t="s">
        <v>485</v>
      </c>
      <c r="K30" s="7" t="s">
        <v>485</v>
      </c>
      <c r="L30" s="7" t="s">
        <v>494</v>
      </c>
      <c r="M30" s="7"/>
    </row>
    <row r="31" spans="1:13">
      <c r="A31" s="31"/>
      <c r="B31" s="31"/>
      <c r="C31" s="32"/>
      <c r="D31" s="7"/>
      <c r="E31" s="27" t="s">
        <v>478</v>
      </c>
      <c r="F31" s="7" t="s">
        <v>487</v>
      </c>
      <c r="G31" s="7" t="s">
        <v>535</v>
      </c>
      <c r="H31" s="7" t="s">
        <v>536</v>
      </c>
      <c r="I31" s="7" t="s">
        <v>537</v>
      </c>
      <c r="J31" s="7" t="s">
        <v>482</v>
      </c>
      <c r="K31" s="7" t="s">
        <v>481</v>
      </c>
      <c r="L31" s="7" t="s">
        <v>489</v>
      </c>
      <c r="M31" s="7"/>
    </row>
    <row r="32" spans="1:13">
      <c r="A32" s="31"/>
      <c r="B32" s="31"/>
      <c r="C32" s="32"/>
      <c r="D32" s="7"/>
      <c r="E32" s="27"/>
      <c r="F32" s="7" t="s">
        <v>484</v>
      </c>
      <c r="G32" s="7" t="s">
        <v>538</v>
      </c>
      <c r="H32" s="7" t="s">
        <v>497</v>
      </c>
      <c r="I32" s="7" t="s">
        <v>539</v>
      </c>
      <c r="J32" s="7" t="s">
        <v>482</v>
      </c>
      <c r="K32" s="7" t="s">
        <v>497</v>
      </c>
      <c r="L32" s="7" t="s">
        <v>494</v>
      </c>
      <c r="M32" s="7"/>
    </row>
    <row r="33" spans="1:13">
      <c r="A33" s="31"/>
      <c r="B33" s="31"/>
      <c r="C33" s="32"/>
      <c r="D33" s="7"/>
      <c r="E33" s="27"/>
      <c r="F33" s="7" t="s">
        <v>479</v>
      </c>
      <c r="G33" s="7" t="s">
        <v>540</v>
      </c>
      <c r="H33" s="7" t="s">
        <v>536</v>
      </c>
      <c r="I33" s="7" t="s">
        <v>541</v>
      </c>
      <c r="J33" s="7" t="s">
        <v>482</v>
      </c>
      <c r="K33" s="7" t="s">
        <v>481</v>
      </c>
      <c r="L33" s="7" t="s">
        <v>483</v>
      </c>
      <c r="M33" s="7"/>
    </row>
    <row r="34" spans="1:13">
      <c r="A34" s="31"/>
      <c r="B34" s="31"/>
      <c r="C34" s="32"/>
      <c r="D34" s="7"/>
      <c r="E34" s="27"/>
      <c r="F34" s="7" t="s">
        <v>495</v>
      </c>
      <c r="G34" s="7" t="s">
        <v>485</v>
      </c>
      <c r="H34" s="7" t="s">
        <v>485</v>
      </c>
      <c r="I34" s="7" t="s">
        <v>485</v>
      </c>
      <c r="J34" s="7" t="s">
        <v>485</v>
      </c>
      <c r="K34" s="7" t="s">
        <v>485</v>
      </c>
      <c r="L34" s="7" t="s">
        <v>494</v>
      </c>
      <c r="M34" s="7"/>
    </row>
    <row r="35" spans="1:13">
      <c r="A35" s="31"/>
      <c r="B35" s="31"/>
      <c r="C35" s="32"/>
      <c r="D35" s="7"/>
      <c r="E35" s="27"/>
      <c r="F35" s="7" t="s">
        <v>490</v>
      </c>
      <c r="G35" s="7" t="s">
        <v>491</v>
      </c>
      <c r="H35" s="7" t="s">
        <v>520</v>
      </c>
      <c r="I35" s="7" t="s">
        <v>542</v>
      </c>
      <c r="J35" s="7" t="s">
        <v>482</v>
      </c>
      <c r="K35" s="7" t="s">
        <v>492</v>
      </c>
      <c r="L35" s="7" t="s">
        <v>483</v>
      </c>
      <c r="M35" s="7"/>
    </row>
    <row r="36" spans="1:13">
      <c r="A36" s="33"/>
      <c r="B36" s="33"/>
      <c r="C36" s="34"/>
      <c r="D36" s="7"/>
      <c r="E36" s="27"/>
      <c r="F36" s="7" t="s">
        <v>486</v>
      </c>
      <c r="G36" s="7" t="s">
        <v>485</v>
      </c>
      <c r="H36" s="7" t="s">
        <v>485</v>
      </c>
      <c r="I36" s="7" t="s">
        <v>485</v>
      </c>
      <c r="J36" s="7" t="s">
        <v>485</v>
      </c>
      <c r="K36" s="7" t="s">
        <v>485</v>
      </c>
      <c r="L36" s="7" t="s">
        <v>494</v>
      </c>
      <c r="M36" s="7"/>
    </row>
    <row r="37" spans="1:13">
      <c r="A37" s="29" t="s">
        <v>152</v>
      </c>
      <c r="B37" s="29" t="s">
        <v>543</v>
      </c>
      <c r="C37" s="30">
        <v>0.5</v>
      </c>
      <c r="D37" s="29" t="s">
        <v>544</v>
      </c>
      <c r="E37" s="27" t="s">
        <v>503</v>
      </c>
      <c r="F37" s="7" t="s">
        <v>508</v>
      </c>
      <c r="G37" s="7" t="s">
        <v>485</v>
      </c>
      <c r="H37" s="7" t="s">
        <v>485</v>
      </c>
      <c r="I37" s="7" t="s">
        <v>485</v>
      </c>
      <c r="J37" s="7" t="s">
        <v>485</v>
      </c>
      <c r="K37" s="7"/>
      <c r="L37" s="7"/>
      <c r="M37" s="7"/>
    </row>
    <row r="38" spans="1:13">
      <c r="A38" s="31"/>
      <c r="B38" s="31"/>
      <c r="C38" s="32"/>
      <c r="D38" s="31"/>
      <c r="E38" s="27"/>
      <c r="F38" s="7" t="s">
        <v>505</v>
      </c>
      <c r="G38" s="7" t="s">
        <v>485</v>
      </c>
      <c r="H38" s="7" t="s">
        <v>485</v>
      </c>
      <c r="I38" s="7" t="s">
        <v>485</v>
      </c>
      <c r="J38" s="7" t="s">
        <v>485</v>
      </c>
      <c r="K38" s="7"/>
      <c r="L38" s="7"/>
      <c r="M38" s="7"/>
    </row>
    <row r="39" spans="1:13">
      <c r="A39" s="31"/>
      <c r="B39" s="31"/>
      <c r="C39" s="32"/>
      <c r="D39" s="31"/>
      <c r="E39" s="27"/>
      <c r="F39" s="7" t="s">
        <v>504</v>
      </c>
      <c r="G39" s="7" t="s">
        <v>485</v>
      </c>
      <c r="H39" s="7" t="s">
        <v>545</v>
      </c>
      <c r="I39" s="7" t="s">
        <v>485</v>
      </c>
      <c r="J39" s="7" t="s">
        <v>485</v>
      </c>
      <c r="K39" s="7"/>
      <c r="L39" s="7" t="s">
        <v>483</v>
      </c>
      <c r="M39" s="7"/>
    </row>
    <row r="40" spans="1:13">
      <c r="A40" s="31"/>
      <c r="B40" s="31"/>
      <c r="C40" s="32"/>
      <c r="D40" s="31"/>
      <c r="E40" s="27" t="s">
        <v>498</v>
      </c>
      <c r="F40" s="7" t="s">
        <v>499</v>
      </c>
      <c r="G40" s="7" t="s">
        <v>546</v>
      </c>
      <c r="H40" s="7" t="s">
        <v>529</v>
      </c>
      <c r="I40" s="7" t="s">
        <v>506</v>
      </c>
      <c r="J40" s="7" t="s">
        <v>547</v>
      </c>
      <c r="K40" s="7" t="s">
        <v>497</v>
      </c>
      <c r="L40" s="7" t="s">
        <v>502</v>
      </c>
      <c r="M40" s="7"/>
    </row>
    <row r="41" spans="1:13">
      <c r="A41" s="31"/>
      <c r="B41" s="31"/>
      <c r="C41" s="32"/>
      <c r="D41" s="31"/>
      <c r="E41" s="36" t="s">
        <v>478</v>
      </c>
      <c r="F41" s="7" t="s">
        <v>490</v>
      </c>
      <c r="G41" s="7" t="s">
        <v>491</v>
      </c>
      <c r="H41" s="7" t="s">
        <v>520</v>
      </c>
      <c r="I41" s="7" t="s">
        <v>548</v>
      </c>
      <c r="J41" s="7" t="s">
        <v>547</v>
      </c>
      <c r="K41" s="7" t="s">
        <v>481</v>
      </c>
      <c r="L41" s="7" t="s">
        <v>483</v>
      </c>
      <c r="M41" s="7"/>
    </row>
    <row r="42" spans="1:13">
      <c r="A42" s="31"/>
      <c r="B42" s="31"/>
      <c r="C42" s="32"/>
      <c r="D42" s="31"/>
      <c r="E42" s="37"/>
      <c r="F42" s="7" t="s">
        <v>495</v>
      </c>
      <c r="G42" s="7" t="s">
        <v>549</v>
      </c>
      <c r="H42" s="7" t="s">
        <v>550</v>
      </c>
      <c r="I42" s="7" t="s">
        <v>544</v>
      </c>
      <c r="J42" s="7" t="s">
        <v>547</v>
      </c>
      <c r="K42" s="7" t="s">
        <v>481</v>
      </c>
      <c r="L42" s="7" t="s">
        <v>494</v>
      </c>
      <c r="M42" s="7"/>
    </row>
    <row r="43" spans="1:13">
      <c r="A43" s="31"/>
      <c r="B43" s="31"/>
      <c r="C43" s="32"/>
      <c r="D43" s="31"/>
      <c r="E43" s="37"/>
      <c r="F43" s="7" t="s">
        <v>479</v>
      </c>
      <c r="G43" s="7" t="s">
        <v>544</v>
      </c>
      <c r="H43" s="7" t="s">
        <v>550</v>
      </c>
      <c r="I43" s="7" t="s">
        <v>544</v>
      </c>
      <c r="J43" s="7" t="s">
        <v>547</v>
      </c>
      <c r="K43" s="7" t="s">
        <v>481</v>
      </c>
      <c r="L43" s="7" t="s">
        <v>483</v>
      </c>
      <c r="M43" s="7"/>
    </row>
    <row r="44" spans="1:13">
      <c r="A44" s="31"/>
      <c r="B44" s="31"/>
      <c r="C44" s="32"/>
      <c r="D44" s="31"/>
      <c r="E44" s="37"/>
      <c r="F44" s="7" t="s">
        <v>484</v>
      </c>
      <c r="G44" s="7" t="s">
        <v>485</v>
      </c>
      <c r="H44" s="7" t="s">
        <v>551</v>
      </c>
      <c r="I44" s="7" t="s">
        <v>551</v>
      </c>
      <c r="J44" s="7" t="s">
        <v>547</v>
      </c>
      <c r="K44" s="7"/>
      <c r="L44" s="7"/>
      <c r="M44" s="7"/>
    </row>
    <row r="45" spans="1:13">
      <c r="A45" s="31"/>
      <c r="B45" s="31"/>
      <c r="C45" s="32"/>
      <c r="D45" s="31"/>
      <c r="E45" s="37"/>
      <c r="F45" s="7" t="s">
        <v>486</v>
      </c>
      <c r="G45" s="7" t="s">
        <v>485</v>
      </c>
      <c r="H45" s="7" t="s">
        <v>551</v>
      </c>
      <c r="I45" s="7" t="s">
        <v>551</v>
      </c>
      <c r="J45" s="7" t="s">
        <v>547</v>
      </c>
      <c r="K45" s="7"/>
      <c r="L45" s="7"/>
      <c r="M45" s="7"/>
    </row>
    <row r="46" spans="1:13">
      <c r="A46" s="33"/>
      <c r="B46" s="33"/>
      <c r="C46" s="34"/>
      <c r="D46" s="33"/>
      <c r="E46" s="38"/>
      <c r="F46" s="7" t="s">
        <v>487</v>
      </c>
      <c r="G46" s="7" t="s">
        <v>552</v>
      </c>
      <c r="H46" s="7" t="s">
        <v>553</v>
      </c>
      <c r="I46" s="7" t="s">
        <v>544</v>
      </c>
      <c r="J46" s="7" t="s">
        <v>547</v>
      </c>
      <c r="K46" s="7" t="s">
        <v>481</v>
      </c>
      <c r="L46" s="7" t="s">
        <v>489</v>
      </c>
      <c r="M46" s="7"/>
    </row>
    <row r="47" spans="1:13">
      <c r="A47" s="29" t="s">
        <v>152</v>
      </c>
      <c r="B47" s="29" t="s">
        <v>554</v>
      </c>
      <c r="C47" s="30">
        <v>110</v>
      </c>
      <c r="D47" s="29" t="s">
        <v>555</v>
      </c>
      <c r="E47" s="27" t="s">
        <v>478</v>
      </c>
      <c r="F47" s="7" t="s">
        <v>486</v>
      </c>
      <c r="G47" s="7" t="s">
        <v>485</v>
      </c>
      <c r="H47" s="7" t="s">
        <v>485</v>
      </c>
      <c r="I47" s="7" t="s">
        <v>485</v>
      </c>
      <c r="J47" s="7" t="s">
        <v>485</v>
      </c>
      <c r="K47" s="7" t="s">
        <v>485</v>
      </c>
      <c r="L47" s="7" t="s">
        <v>494</v>
      </c>
      <c r="M47" s="7"/>
    </row>
    <row r="48" spans="1:13">
      <c r="A48" s="31"/>
      <c r="B48" s="31"/>
      <c r="C48" s="32"/>
      <c r="D48" s="31"/>
      <c r="E48" s="27"/>
      <c r="F48" s="7" t="s">
        <v>484</v>
      </c>
      <c r="G48" s="7" t="s">
        <v>485</v>
      </c>
      <c r="H48" s="7" t="s">
        <v>485</v>
      </c>
      <c r="I48" s="7" t="s">
        <v>485</v>
      </c>
      <c r="J48" s="7" t="s">
        <v>485</v>
      </c>
      <c r="K48" s="7" t="s">
        <v>485</v>
      </c>
      <c r="L48" s="7" t="s">
        <v>494</v>
      </c>
      <c r="M48" s="7"/>
    </row>
    <row r="49" spans="1:13">
      <c r="A49" s="31"/>
      <c r="B49" s="31"/>
      <c r="C49" s="32"/>
      <c r="D49" s="31"/>
      <c r="E49" s="27"/>
      <c r="F49" s="7" t="s">
        <v>479</v>
      </c>
      <c r="G49" s="7" t="s">
        <v>556</v>
      </c>
      <c r="H49" s="7" t="s">
        <v>557</v>
      </c>
      <c r="I49" s="7" t="s">
        <v>558</v>
      </c>
      <c r="J49" s="7" t="s">
        <v>513</v>
      </c>
      <c r="K49" s="7" t="s">
        <v>481</v>
      </c>
      <c r="L49" s="7" t="s">
        <v>483</v>
      </c>
      <c r="M49" s="7"/>
    </row>
    <row r="50" spans="1:13">
      <c r="A50" s="31"/>
      <c r="B50" s="31"/>
      <c r="C50" s="32"/>
      <c r="D50" s="31"/>
      <c r="E50" s="27"/>
      <c r="F50" s="7" t="s">
        <v>487</v>
      </c>
      <c r="G50" s="7" t="s">
        <v>559</v>
      </c>
      <c r="H50" s="7" t="s">
        <v>557</v>
      </c>
      <c r="I50" s="7" t="s">
        <v>556</v>
      </c>
      <c r="J50" s="7" t="s">
        <v>513</v>
      </c>
      <c r="K50" s="7" t="s">
        <v>481</v>
      </c>
      <c r="L50" s="7" t="s">
        <v>489</v>
      </c>
      <c r="M50" s="7"/>
    </row>
    <row r="51" spans="1:13">
      <c r="A51" s="31"/>
      <c r="B51" s="31"/>
      <c r="C51" s="32"/>
      <c r="D51" s="31"/>
      <c r="E51" s="27"/>
      <c r="F51" s="7" t="s">
        <v>495</v>
      </c>
      <c r="G51" s="7" t="s">
        <v>485</v>
      </c>
      <c r="H51" s="7" t="s">
        <v>485</v>
      </c>
      <c r="I51" s="7" t="s">
        <v>485</v>
      </c>
      <c r="J51" s="7" t="s">
        <v>485</v>
      </c>
      <c r="K51" s="7" t="s">
        <v>485</v>
      </c>
      <c r="L51" s="7" t="s">
        <v>494</v>
      </c>
      <c r="M51" s="7"/>
    </row>
    <row r="52" spans="1:13">
      <c r="A52" s="31"/>
      <c r="B52" s="31"/>
      <c r="C52" s="32"/>
      <c r="D52" s="31"/>
      <c r="E52" s="27"/>
      <c r="F52" s="7" t="s">
        <v>490</v>
      </c>
      <c r="G52" s="7" t="s">
        <v>491</v>
      </c>
      <c r="H52" s="7" t="s">
        <v>520</v>
      </c>
      <c r="I52" s="7" t="s">
        <v>560</v>
      </c>
      <c r="J52" s="7" t="s">
        <v>513</v>
      </c>
      <c r="K52" s="7" t="s">
        <v>492</v>
      </c>
      <c r="L52" s="7" t="s">
        <v>483</v>
      </c>
      <c r="M52" s="7"/>
    </row>
    <row r="53" spans="1:13">
      <c r="A53" s="31"/>
      <c r="B53" s="31"/>
      <c r="C53" s="32"/>
      <c r="D53" s="31"/>
      <c r="E53" s="27" t="s">
        <v>498</v>
      </c>
      <c r="F53" s="7" t="s">
        <v>499</v>
      </c>
      <c r="G53" s="7" t="s">
        <v>561</v>
      </c>
      <c r="H53" s="7" t="s">
        <v>523</v>
      </c>
      <c r="I53" s="7" t="s">
        <v>501</v>
      </c>
      <c r="J53" s="7" t="s">
        <v>513</v>
      </c>
      <c r="K53" s="7" t="s">
        <v>497</v>
      </c>
      <c r="L53" s="7" t="s">
        <v>502</v>
      </c>
      <c r="M53" s="7"/>
    </row>
    <row r="54" spans="1:13">
      <c r="A54" s="31"/>
      <c r="B54" s="31"/>
      <c r="C54" s="32"/>
      <c r="D54" s="31"/>
      <c r="E54" s="27" t="s">
        <v>503</v>
      </c>
      <c r="F54" s="7" t="s">
        <v>504</v>
      </c>
      <c r="G54" s="7" t="s">
        <v>485</v>
      </c>
      <c r="H54" s="7" t="s">
        <v>485</v>
      </c>
      <c r="I54" s="7" t="s">
        <v>485</v>
      </c>
      <c r="J54" s="7" t="s">
        <v>485</v>
      </c>
      <c r="K54" s="7" t="s">
        <v>485</v>
      </c>
      <c r="L54" s="7" t="s">
        <v>483</v>
      </c>
      <c r="M54" s="7"/>
    </row>
    <row r="55" spans="1:13">
      <c r="A55" s="31"/>
      <c r="B55" s="31"/>
      <c r="C55" s="32"/>
      <c r="D55" s="31"/>
      <c r="E55" s="27"/>
      <c r="F55" s="7" t="s">
        <v>505</v>
      </c>
      <c r="G55" s="7" t="s">
        <v>562</v>
      </c>
      <c r="H55" s="7" t="s">
        <v>497</v>
      </c>
      <c r="I55" s="7" t="s">
        <v>563</v>
      </c>
      <c r="J55" s="7" t="s">
        <v>513</v>
      </c>
      <c r="K55" s="7" t="s">
        <v>497</v>
      </c>
      <c r="L55" s="7" t="s">
        <v>494</v>
      </c>
      <c r="M55" s="7"/>
    </row>
    <row r="56" spans="1:13">
      <c r="A56" s="33"/>
      <c r="B56" s="33"/>
      <c r="C56" s="34"/>
      <c r="D56" s="33"/>
      <c r="E56" s="27"/>
      <c r="F56" s="7" t="s">
        <v>508</v>
      </c>
      <c r="G56" s="7" t="s">
        <v>564</v>
      </c>
      <c r="H56" s="7" t="s">
        <v>497</v>
      </c>
      <c r="I56" s="7" t="s">
        <v>565</v>
      </c>
      <c r="J56" s="7" t="s">
        <v>513</v>
      </c>
      <c r="K56" s="7" t="s">
        <v>497</v>
      </c>
      <c r="L56" s="7" t="s">
        <v>494</v>
      </c>
      <c r="M56" s="7"/>
    </row>
    <row r="57" s="1" customFormat="1" spans="1:13">
      <c r="A57" s="13" t="s">
        <v>154</v>
      </c>
      <c r="B57" s="13" t="s">
        <v>566</v>
      </c>
      <c r="C57" s="35">
        <v>13.8399</v>
      </c>
      <c r="D57" s="13" t="s">
        <v>567</v>
      </c>
      <c r="E57" s="39" t="s">
        <v>478</v>
      </c>
      <c r="F57" s="13" t="s">
        <v>490</v>
      </c>
      <c r="G57" s="13" t="s">
        <v>491</v>
      </c>
      <c r="H57" s="13" t="s">
        <v>520</v>
      </c>
      <c r="I57" s="13" t="s">
        <v>542</v>
      </c>
      <c r="J57" s="13" t="s">
        <v>547</v>
      </c>
      <c r="K57" s="13" t="s">
        <v>492</v>
      </c>
      <c r="L57" s="13" t="s">
        <v>494</v>
      </c>
      <c r="M57" s="13"/>
    </row>
    <row r="58" s="1" customFormat="1" spans="1:13">
      <c r="A58" s="13"/>
      <c r="B58" s="13"/>
      <c r="C58" s="35"/>
      <c r="D58" s="13"/>
      <c r="E58" s="39"/>
      <c r="F58" s="13" t="s">
        <v>479</v>
      </c>
      <c r="G58" s="13" t="s">
        <v>485</v>
      </c>
      <c r="H58" s="13" t="s">
        <v>485</v>
      </c>
      <c r="I58" s="13" t="s">
        <v>485</v>
      </c>
      <c r="J58" s="13" t="s">
        <v>485</v>
      </c>
      <c r="K58" s="13"/>
      <c r="L58" s="13"/>
      <c r="M58" s="13"/>
    </row>
    <row r="59" s="1" customFormat="1" spans="1:13">
      <c r="A59" s="13"/>
      <c r="B59" s="13"/>
      <c r="C59" s="35"/>
      <c r="D59" s="13"/>
      <c r="E59" s="39"/>
      <c r="F59" s="13" t="s">
        <v>495</v>
      </c>
      <c r="G59" s="13" t="s">
        <v>485</v>
      </c>
      <c r="H59" s="13" t="s">
        <v>485</v>
      </c>
      <c r="I59" s="13" t="s">
        <v>485</v>
      </c>
      <c r="J59" s="13" t="s">
        <v>485</v>
      </c>
      <c r="K59" s="13"/>
      <c r="L59" s="13"/>
      <c r="M59" s="13"/>
    </row>
    <row r="60" s="1" customFormat="1" spans="1:13">
      <c r="A60" s="13"/>
      <c r="B60" s="13"/>
      <c r="C60" s="35"/>
      <c r="D60" s="13"/>
      <c r="E60" s="39" t="s">
        <v>503</v>
      </c>
      <c r="F60" s="13" t="s">
        <v>504</v>
      </c>
      <c r="G60" s="13" t="s">
        <v>485</v>
      </c>
      <c r="H60" s="13" t="s">
        <v>485</v>
      </c>
      <c r="I60" s="13" t="s">
        <v>485</v>
      </c>
      <c r="J60" s="13" t="s">
        <v>485</v>
      </c>
      <c r="K60" s="13"/>
      <c r="L60" s="13"/>
      <c r="M60" s="13"/>
    </row>
    <row r="61" s="1" customFormat="1" spans="1:13">
      <c r="A61" s="13"/>
      <c r="B61" s="13"/>
      <c r="C61" s="35"/>
      <c r="D61" s="13"/>
      <c r="E61" s="39"/>
      <c r="F61" s="13" t="s">
        <v>505</v>
      </c>
      <c r="G61" s="13" t="s">
        <v>485</v>
      </c>
      <c r="H61" s="13" t="s">
        <v>485</v>
      </c>
      <c r="I61" s="13" t="s">
        <v>485</v>
      </c>
      <c r="J61" s="13" t="s">
        <v>485</v>
      </c>
      <c r="K61" s="13"/>
      <c r="L61" s="13"/>
      <c r="M61" s="13"/>
    </row>
    <row r="62" s="1" customFormat="1" spans="1:13">
      <c r="A62" s="13"/>
      <c r="B62" s="13"/>
      <c r="C62" s="35"/>
      <c r="D62" s="13"/>
      <c r="E62" s="39"/>
      <c r="F62" s="13" t="s">
        <v>508</v>
      </c>
      <c r="G62" s="13" t="s">
        <v>485</v>
      </c>
      <c r="H62" s="13" t="s">
        <v>485</v>
      </c>
      <c r="I62" s="13" t="s">
        <v>485</v>
      </c>
      <c r="J62" s="13" t="s">
        <v>485</v>
      </c>
      <c r="K62" s="13"/>
      <c r="L62" s="13"/>
      <c r="M62" s="13"/>
    </row>
    <row r="63" s="1" customFormat="1" spans="1:13">
      <c r="A63" s="13"/>
      <c r="B63" s="13"/>
      <c r="C63" s="35"/>
      <c r="D63" s="13"/>
      <c r="E63" s="39" t="s">
        <v>498</v>
      </c>
      <c r="F63" s="13" t="s">
        <v>499</v>
      </c>
      <c r="G63" s="13" t="s">
        <v>568</v>
      </c>
      <c r="H63" s="13" t="s">
        <v>496</v>
      </c>
      <c r="I63" s="13" t="s">
        <v>569</v>
      </c>
      <c r="J63" s="13" t="s">
        <v>547</v>
      </c>
      <c r="K63" s="13" t="s">
        <v>497</v>
      </c>
      <c r="L63" s="13" t="s">
        <v>502</v>
      </c>
      <c r="M63" s="13"/>
    </row>
    <row r="64" s="1" customFormat="1" spans="1:13">
      <c r="A64" s="13"/>
      <c r="B64" s="13"/>
      <c r="C64" s="35"/>
      <c r="D64" s="13"/>
      <c r="E64" s="39" t="s">
        <v>570</v>
      </c>
      <c r="F64" s="13" t="s">
        <v>484</v>
      </c>
      <c r="G64" s="13" t="s">
        <v>485</v>
      </c>
      <c r="H64" s="13" t="s">
        <v>485</v>
      </c>
      <c r="I64" s="13" t="s">
        <v>485</v>
      </c>
      <c r="J64" s="13" t="s">
        <v>485</v>
      </c>
      <c r="K64" s="13"/>
      <c r="L64" s="13"/>
      <c r="M64" s="13"/>
    </row>
    <row r="65" s="1" customFormat="1" spans="1:13">
      <c r="A65" s="13"/>
      <c r="B65" s="13"/>
      <c r="C65" s="35"/>
      <c r="D65" s="13"/>
      <c r="E65" s="39"/>
      <c r="F65" s="13" t="s">
        <v>486</v>
      </c>
      <c r="G65" s="13" t="s">
        <v>485</v>
      </c>
      <c r="H65" s="13" t="s">
        <v>485</v>
      </c>
      <c r="I65" s="13" t="s">
        <v>485</v>
      </c>
      <c r="J65" s="13" t="s">
        <v>485</v>
      </c>
      <c r="K65" s="13"/>
      <c r="L65" s="13"/>
      <c r="M65" s="13"/>
    </row>
    <row r="66" s="1" customFormat="1" spans="1:13">
      <c r="A66" s="13"/>
      <c r="B66" s="13"/>
      <c r="C66" s="35"/>
      <c r="D66" s="13"/>
      <c r="E66" s="39"/>
      <c r="F66" s="13" t="s">
        <v>487</v>
      </c>
      <c r="G66" s="13" t="s">
        <v>552</v>
      </c>
      <c r="H66" s="13" t="s">
        <v>571</v>
      </c>
      <c r="I66" s="13" t="s">
        <v>572</v>
      </c>
      <c r="J66" s="13" t="s">
        <v>547</v>
      </c>
      <c r="K66" s="13" t="s">
        <v>481</v>
      </c>
      <c r="L66" s="13" t="s">
        <v>489</v>
      </c>
      <c r="M66" s="13"/>
    </row>
    <row r="67" s="1" customFormat="1" spans="1:13">
      <c r="A67" s="40" t="s">
        <v>154</v>
      </c>
      <c r="B67" s="40" t="s">
        <v>573</v>
      </c>
      <c r="C67" s="41">
        <v>84</v>
      </c>
      <c r="D67" s="40" t="s">
        <v>477</v>
      </c>
      <c r="E67" s="55" t="s">
        <v>478</v>
      </c>
      <c r="F67" s="13" t="s">
        <v>479</v>
      </c>
      <c r="G67" s="13" t="s">
        <v>574</v>
      </c>
      <c r="H67" s="13" t="s">
        <v>575</v>
      </c>
      <c r="I67" s="13" t="s">
        <v>576</v>
      </c>
      <c r="J67" s="13" t="s">
        <v>577</v>
      </c>
      <c r="K67" s="13" t="s">
        <v>578</v>
      </c>
      <c r="L67" s="13" t="s">
        <v>502</v>
      </c>
      <c r="M67" s="13"/>
    </row>
    <row r="68" spans="1:13">
      <c r="A68" s="42"/>
      <c r="B68" s="42"/>
      <c r="C68" s="43"/>
      <c r="D68" s="42"/>
      <c r="E68" s="56"/>
      <c r="F68" s="15" t="s">
        <v>495</v>
      </c>
      <c r="G68" s="15" t="s">
        <v>579</v>
      </c>
      <c r="H68" s="15" t="s">
        <v>523</v>
      </c>
      <c r="I68" s="15" t="s">
        <v>580</v>
      </c>
      <c r="J68" s="15" t="s">
        <v>577</v>
      </c>
      <c r="K68" s="15" t="s">
        <v>497</v>
      </c>
      <c r="L68" s="15" t="s">
        <v>502</v>
      </c>
      <c r="M68" s="15"/>
    </row>
    <row r="69" spans="1:13">
      <c r="A69" s="42"/>
      <c r="B69" s="42"/>
      <c r="C69" s="43"/>
      <c r="D69" s="42"/>
      <c r="E69" s="57"/>
      <c r="F69" s="15" t="s">
        <v>490</v>
      </c>
      <c r="G69" s="15" t="s">
        <v>491</v>
      </c>
      <c r="H69" s="15" t="s">
        <v>520</v>
      </c>
      <c r="I69" s="15" t="s">
        <v>542</v>
      </c>
      <c r="J69" s="15" t="s">
        <v>577</v>
      </c>
      <c r="K69" s="15" t="s">
        <v>492</v>
      </c>
      <c r="L69" s="15"/>
      <c r="M69" s="15"/>
    </row>
    <row r="70" spans="1:13">
      <c r="A70" s="42"/>
      <c r="B70" s="42"/>
      <c r="C70" s="43"/>
      <c r="D70" s="42"/>
      <c r="E70" s="46" t="s">
        <v>570</v>
      </c>
      <c r="F70" s="15" t="s">
        <v>484</v>
      </c>
      <c r="G70" s="15" t="s">
        <v>485</v>
      </c>
      <c r="H70" s="15" t="s">
        <v>581</v>
      </c>
      <c r="I70" s="15" t="s">
        <v>485</v>
      </c>
      <c r="J70" s="15" t="s">
        <v>485</v>
      </c>
      <c r="K70" s="15"/>
      <c r="L70" s="15"/>
      <c r="M70" s="15"/>
    </row>
    <row r="71" spans="1:13">
      <c r="A71" s="42"/>
      <c r="B71" s="42"/>
      <c r="C71" s="43"/>
      <c r="D71" s="42"/>
      <c r="E71" s="48"/>
      <c r="F71" s="15" t="s">
        <v>486</v>
      </c>
      <c r="G71" s="15" t="s">
        <v>485</v>
      </c>
      <c r="H71" s="15" t="s">
        <v>485</v>
      </c>
      <c r="I71" s="15" t="s">
        <v>485</v>
      </c>
      <c r="J71" s="15" t="s">
        <v>485</v>
      </c>
      <c r="K71" s="15"/>
      <c r="L71" s="15"/>
      <c r="M71" s="15"/>
    </row>
    <row r="72" spans="1:13">
      <c r="A72" s="42"/>
      <c r="B72" s="42"/>
      <c r="C72" s="43"/>
      <c r="D72" s="42"/>
      <c r="E72" s="58"/>
      <c r="F72" s="15" t="s">
        <v>487</v>
      </c>
      <c r="G72" s="15" t="s">
        <v>480</v>
      </c>
      <c r="H72" s="15" t="s">
        <v>582</v>
      </c>
      <c r="I72" s="15" t="s">
        <v>583</v>
      </c>
      <c r="J72" s="15" t="s">
        <v>480</v>
      </c>
      <c r="K72" s="15" t="s">
        <v>481</v>
      </c>
      <c r="L72" s="15" t="s">
        <v>489</v>
      </c>
      <c r="M72" s="15"/>
    </row>
    <row r="73" spans="1:13">
      <c r="A73" s="42"/>
      <c r="B73" s="42"/>
      <c r="C73" s="43"/>
      <c r="D73" s="42"/>
      <c r="E73" s="15" t="s">
        <v>498</v>
      </c>
      <c r="F73" s="15" t="s">
        <v>499</v>
      </c>
      <c r="G73" s="15" t="s">
        <v>584</v>
      </c>
      <c r="H73" s="15" t="s">
        <v>585</v>
      </c>
      <c r="I73" s="15" t="s">
        <v>569</v>
      </c>
      <c r="J73" s="15" t="s">
        <v>577</v>
      </c>
      <c r="K73" s="15"/>
      <c r="L73" s="15" t="s">
        <v>502</v>
      </c>
      <c r="M73" s="15"/>
    </row>
    <row r="74" spans="1:13">
      <c r="A74" s="42"/>
      <c r="B74" s="42"/>
      <c r="C74" s="43"/>
      <c r="D74" s="42"/>
      <c r="E74" s="46" t="s">
        <v>503</v>
      </c>
      <c r="F74" s="15" t="s">
        <v>508</v>
      </c>
      <c r="G74" s="15" t="s">
        <v>586</v>
      </c>
      <c r="H74" s="15" t="s">
        <v>587</v>
      </c>
      <c r="I74" s="15" t="s">
        <v>588</v>
      </c>
      <c r="J74" s="15" t="s">
        <v>577</v>
      </c>
      <c r="K74" s="15"/>
      <c r="L74" s="15" t="s">
        <v>502</v>
      </c>
      <c r="M74" s="15"/>
    </row>
    <row r="75" spans="1:13">
      <c r="A75" s="42"/>
      <c r="B75" s="42"/>
      <c r="C75" s="43"/>
      <c r="D75" s="42"/>
      <c r="E75" s="48"/>
      <c r="F75" s="15" t="s">
        <v>505</v>
      </c>
      <c r="G75" s="15" t="s">
        <v>589</v>
      </c>
      <c r="H75" s="15" t="s">
        <v>585</v>
      </c>
      <c r="I75" s="15" t="s">
        <v>590</v>
      </c>
      <c r="J75" s="15" t="s">
        <v>577</v>
      </c>
      <c r="K75" s="15" t="s">
        <v>497</v>
      </c>
      <c r="L75" s="15" t="s">
        <v>502</v>
      </c>
      <c r="M75" s="15"/>
    </row>
    <row r="76" spans="1:13">
      <c r="A76" s="44"/>
      <c r="B76" s="44"/>
      <c r="C76" s="45"/>
      <c r="D76" s="44"/>
      <c r="E76" s="58"/>
      <c r="F76" s="15" t="s">
        <v>504</v>
      </c>
      <c r="G76" s="15" t="s">
        <v>485</v>
      </c>
      <c r="H76" s="15" t="s">
        <v>485</v>
      </c>
      <c r="I76" s="15" t="s">
        <v>485</v>
      </c>
      <c r="J76" s="15" t="s">
        <v>485</v>
      </c>
      <c r="K76" s="15"/>
      <c r="L76" s="15"/>
      <c r="M76" s="15"/>
    </row>
    <row r="77" spans="1:13">
      <c r="A77" s="46" t="s">
        <v>154</v>
      </c>
      <c r="B77" s="47" t="s">
        <v>591</v>
      </c>
      <c r="C77" s="47">
        <v>75</v>
      </c>
      <c r="D77" s="47" t="s">
        <v>592</v>
      </c>
      <c r="E77" s="47" t="s">
        <v>503</v>
      </c>
      <c r="F77" s="15" t="s">
        <v>508</v>
      </c>
      <c r="G77" s="15" t="s">
        <v>586</v>
      </c>
      <c r="H77" s="15" t="s">
        <v>587</v>
      </c>
      <c r="I77" s="15" t="s">
        <v>588</v>
      </c>
      <c r="J77" s="15" t="s">
        <v>593</v>
      </c>
      <c r="K77" s="15" t="s">
        <v>497</v>
      </c>
      <c r="L77" s="15" t="s">
        <v>502</v>
      </c>
      <c r="M77" s="15"/>
    </row>
    <row r="78" spans="1:13">
      <c r="A78" s="48"/>
      <c r="B78" s="49"/>
      <c r="C78" s="49"/>
      <c r="D78" s="49"/>
      <c r="E78" s="49"/>
      <c r="F78" s="15" t="s">
        <v>505</v>
      </c>
      <c r="G78" s="15" t="s">
        <v>589</v>
      </c>
      <c r="H78" s="15" t="s">
        <v>585</v>
      </c>
      <c r="I78" s="15" t="s">
        <v>594</v>
      </c>
      <c r="J78" s="15" t="s">
        <v>593</v>
      </c>
      <c r="K78" s="15" t="s">
        <v>497</v>
      </c>
      <c r="L78" s="15" t="s">
        <v>502</v>
      </c>
      <c r="M78" s="15"/>
    </row>
    <row r="79" spans="1:13">
      <c r="A79" s="48"/>
      <c r="B79" s="49"/>
      <c r="C79" s="49"/>
      <c r="D79" s="49"/>
      <c r="E79" s="59"/>
      <c r="F79" s="15" t="s">
        <v>504</v>
      </c>
      <c r="G79" s="15" t="s">
        <v>485</v>
      </c>
      <c r="H79" s="15" t="s">
        <v>485</v>
      </c>
      <c r="I79" s="15" t="s">
        <v>485</v>
      </c>
      <c r="J79" s="15" t="s">
        <v>485</v>
      </c>
      <c r="K79" s="15"/>
      <c r="L79" s="15"/>
      <c r="M79" s="15"/>
    </row>
    <row r="80" s="1" customFormat="1" spans="1:13">
      <c r="A80" s="50"/>
      <c r="B80" s="51"/>
      <c r="C80" s="51"/>
      <c r="D80" s="51"/>
      <c r="E80" s="60" t="s">
        <v>478</v>
      </c>
      <c r="F80" s="9" t="s">
        <v>490</v>
      </c>
      <c r="G80" s="9" t="s">
        <v>491</v>
      </c>
      <c r="H80" s="9" t="s">
        <v>520</v>
      </c>
      <c r="I80" s="9" t="s">
        <v>542</v>
      </c>
      <c r="J80" s="9" t="s">
        <v>593</v>
      </c>
      <c r="K80" s="9" t="s">
        <v>492</v>
      </c>
      <c r="L80" s="9"/>
      <c r="M80" s="9"/>
    </row>
    <row r="81" s="1" customFormat="1" spans="1:13">
      <c r="A81" s="50"/>
      <c r="B81" s="51"/>
      <c r="C81" s="51"/>
      <c r="D81" s="51"/>
      <c r="E81" s="60"/>
      <c r="F81" s="9" t="s">
        <v>479</v>
      </c>
      <c r="G81" s="9" t="s">
        <v>574</v>
      </c>
      <c r="H81" s="9" t="s">
        <v>575</v>
      </c>
      <c r="I81" s="9" t="s">
        <v>558</v>
      </c>
      <c r="J81" s="9" t="s">
        <v>593</v>
      </c>
      <c r="K81" s="9" t="s">
        <v>578</v>
      </c>
      <c r="L81" s="9" t="s">
        <v>502</v>
      </c>
      <c r="M81" s="9"/>
    </row>
    <row r="82" s="1" customFormat="1" spans="1:13">
      <c r="A82" s="50"/>
      <c r="B82" s="51"/>
      <c r="C82" s="51"/>
      <c r="D82" s="51"/>
      <c r="E82" s="60"/>
      <c r="F82" s="9" t="s">
        <v>495</v>
      </c>
      <c r="G82" s="9" t="s">
        <v>579</v>
      </c>
      <c r="H82" s="9" t="s">
        <v>523</v>
      </c>
      <c r="I82" s="9" t="s">
        <v>595</v>
      </c>
      <c r="J82" s="9" t="s">
        <v>593</v>
      </c>
      <c r="K82" s="9" t="s">
        <v>497</v>
      </c>
      <c r="L82" s="9" t="s">
        <v>502</v>
      </c>
      <c r="M82" s="9"/>
    </row>
    <row r="83" s="1" customFormat="1" spans="1:13">
      <c r="A83" s="50"/>
      <c r="B83" s="51"/>
      <c r="C83" s="51"/>
      <c r="D83" s="51"/>
      <c r="E83" s="60" t="s">
        <v>498</v>
      </c>
      <c r="F83" s="9" t="s">
        <v>499</v>
      </c>
      <c r="G83" s="9" t="s">
        <v>584</v>
      </c>
      <c r="H83" s="9" t="s">
        <v>596</v>
      </c>
      <c r="I83" s="9" t="s">
        <v>569</v>
      </c>
      <c r="J83" s="9" t="s">
        <v>593</v>
      </c>
      <c r="K83" s="9" t="s">
        <v>497</v>
      </c>
      <c r="L83" s="9" t="s">
        <v>502</v>
      </c>
      <c r="M83" s="9"/>
    </row>
    <row r="84" s="1" customFormat="1" spans="1:13">
      <c r="A84" s="50"/>
      <c r="B84" s="51"/>
      <c r="C84" s="51"/>
      <c r="D84" s="51"/>
      <c r="E84" s="60" t="s">
        <v>570</v>
      </c>
      <c r="F84" s="9" t="s">
        <v>486</v>
      </c>
      <c r="G84" s="9" t="s">
        <v>485</v>
      </c>
      <c r="H84" s="9" t="s">
        <v>485</v>
      </c>
      <c r="I84" s="9" t="s">
        <v>485</v>
      </c>
      <c r="J84" s="9" t="s">
        <v>485</v>
      </c>
      <c r="K84" s="9"/>
      <c r="L84" s="9"/>
      <c r="M84" s="9"/>
    </row>
    <row r="85" s="1" customFormat="1" spans="1:13">
      <c r="A85" s="50"/>
      <c r="B85" s="51"/>
      <c r="C85" s="51"/>
      <c r="D85" s="51"/>
      <c r="E85" s="60"/>
      <c r="F85" s="9" t="s">
        <v>484</v>
      </c>
      <c r="G85" s="9" t="s">
        <v>485</v>
      </c>
      <c r="H85" s="9" t="s">
        <v>485</v>
      </c>
      <c r="I85" s="9" t="s">
        <v>485</v>
      </c>
      <c r="J85" s="9" t="s">
        <v>485</v>
      </c>
      <c r="K85" s="9"/>
      <c r="L85" s="9"/>
      <c r="M85" s="9"/>
    </row>
    <row r="86" s="1" customFormat="1" spans="1:13">
      <c r="A86" s="52"/>
      <c r="B86" s="53"/>
      <c r="C86" s="53"/>
      <c r="D86" s="53"/>
      <c r="E86" s="60"/>
      <c r="F86" s="9" t="s">
        <v>487</v>
      </c>
      <c r="G86" s="9" t="s">
        <v>597</v>
      </c>
      <c r="H86" s="9" t="s">
        <v>598</v>
      </c>
      <c r="I86" s="9" t="s">
        <v>583</v>
      </c>
      <c r="J86" s="9" t="s">
        <v>597</v>
      </c>
      <c r="K86" s="9" t="s">
        <v>481</v>
      </c>
      <c r="L86" s="9" t="s">
        <v>489</v>
      </c>
      <c r="M86" s="9"/>
    </row>
    <row r="87" s="1" customFormat="1" spans="1:13">
      <c r="A87" s="9" t="s">
        <v>158</v>
      </c>
      <c r="B87" s="9" t="s">
        <v>599</v>
      </c>
      <c r="C87" s="54">
        <v>21.8</v>
      </c>
      <c r="D87" s="9"/>
      <c r="E87" s="61" t="s">
        <v>503</v>
      </c>
      <c r="F87" s="9" t="s">
        <v>505</v>
      </c>
      <c r="G87" s="9" t="s">
        <v>485</v>
      </c>
      <c r="H87" s="9" t="s">
        <v>485</v>
      </c>
      <c r="I87" s="9" t="s">
        <v>485</v>
      </c>
      <c r="J87" s="9" t="s">
        <v>485</v>
      </c>
      <c r="K87" s="9"/>
      <c r="L87" s="9"/>
      <c r="M87" s="9"/>
    </row>
    <row r="88" s="1" customFormat="1" spans="1:13">
      <c r="A88" s="9"/>
      <c r="B88" s="9"/>
      <c r="C88" s="54"/>
      <c r="D88" s="9"/>
      <c r="E88" s="61"/>
      <c r="F88" s="9" t="s">
        <v>508</v>
      </c>
      <c r="G88" s="9" t="s">
        <v>600</v>
      </c>
      <c r="H88" s="9" t="s">
        <v>523</v>
      </c>
      <c r="I88" s="9" t="s">
        <v>497</v>
      </c>
      <c r="J88" s="9" t="s">
        <v>547</v>
      </c>
      <c r="K88" s="9" t="s">
        <v>497</v>
      </c>
      <c r="L88" s="9" t="s">
        <v>483</v>
      </c>
      <c r="M88" s="9"/>
    </row>
    <row r="89" s="1" customFormat="1" spans="1:13">
      <c r="A89" s="9"/>
      <c r="B89" s="9"/>
      <c r="C89" s="54"/>
      <c r="D89" s="9"/>
      <c r="E89" s="61"/>
      <c r="F89" s="9" t="s">
        <v>504</v>
      </c>
      <c r="G89" s="9" t="s">
        <v>485</v>
      </c>
      <c r="H89" s="9" t="s">
        <v>485</v>
      </c>
      <c r="I89" s="9" t="s">
        <v>485</v>
      </c>
      <c r="J89" s="9" t="s">
        <v>485</v>
      </c>
      <c r="K89" s="9"/>
      <c r="L89" s="9"/>
      <c r="M89" s="9"/>
    </row>
    <row r="90" s="1" customFormat="1" spans="1:13">
      <c r="A90" s="9"/>
      <c r="B90" s="9"/>
      <c r="C90" s="54"/>
      <c r="D90" s="9"/>
      <c r="E90" s="61" t="s">
        <v>498</v>
      </c>
      <c r="F90" s="9" t="s">
        <v>499</v>
      </c>
      <c r="G90" s="9" t="s">
        <v>601</v>
      </c>
      <c r="H90" s="9" t="s">
        <v>585</v>
      </c>
      <c r="I90" s="9" t="s">
        <v>497</v>
      </c>
      <c r="J90" s="9" t="s">
        <v>547</v>
      </c>
      <c r="K90" s="9" t="s">
        <v>497</v>
      </c>
      <c r="L90" s="9" t="s">
        <v>502</v>
      </c>
      <c r="M90" s="9"/>
    </row>
    <row r="91" s="1" customFormat="1" spans="1:13">
      <c r="A91" s="9"/>
      <c r="B91" s="9"/>
      <c r="C91" s="54"/>
      <c r="D91" s="9"/>
      <c r="E91" s="61" t="s">
        <v>478</v>
      </c>
      <c r="F91" s="9" t="s">
        <v>487</v>
      </c>
      <c r="G91" s="9" t="s">
        <v>602</v>
      </c>
      <c r="H91" s="9" t="s">
        <v>603</v>
      </c>
      <c r="I91" s="9" t="s">
        <v>604</v>
      </c>
      <c r="J91" s="9" t="s">
        <v>547</v>
      </c>
      <c r="K91" s="9" t="s">
        <v>481</v>
      </c>
      <c r="L91" s="9" t="s">
        <v>489</v>
      </c>
      <c r="M91" s="9"/>
    </row>
    <row r="92" s="1" customFormat="1" spans="1:13">
      <c r="A92" s="9"/>
      <c r="B92" s="9"/>
      <c r="C92" s="54"/>
      <c r="D92" s="9"/>
      <c r="E92" s="61"/>
      <c r="F92" s="9" t="s">
        <v>484</v>
      </c>
      <c r="G92" s="9" t="s">
        <v>605</v>
      </c>
      <c r="H92" s="9" t="s">
        <v>603</v>
      </c>
      <c r="I92" s="9" t="s">
        <v>606</v>
      </c>
      <c r="J92" s="9" t="s">
        <v>547</v>
      </c>
      <c r="K92" s="9" t="s">
        <v>481</v>
      </c>
      <c r="L92" s="9" t="s">
        <v>483</v>
      </c>
      <c r="M92" s="9"/>
    </row>
    <row r="93" s="1" customFormat="1" spans="1:13">
      <c r="A93" s="9"/>
      <c r="B93" s="9"/>
      <c r="C93" s="54"/>
      <c r="D93" s="9"/>
      <c r="E93" s="61"/>
      <c r="F93" s="9" t="s">
        <v>479</v>
      </c>
      <c r="G93" s="9" t="s">
        <v>607</v>
      </c>
      <c r="H93" s="9" t="s">
        <v>608</v>
      </c>
      <c r="I93" s="9" t="s">
        <v>609</v>
      </c>
      <c r="J93" s="9" t="s">
        <v>547</v>
      </c>
      <c r="K93" s="9" t="s">
        <v>610</v>
      </c>
      <c r="L93" s="9" t="s">
        <v>483</v>
      </c>
      <c r="M93" s="9"/>
    </row>
    <row r="94" s="1" customFormat="1" spans="1:13">
      <c r="A94" s="9"/>
      <c r="B94" s="9"/>
      <c r="C94" s="54"/>
      <c r="D94" s="9"/>
      <c r="E94" s="61"/>
      <c r="F94" s="9" t="s">
        <v>495</v>
      </c>
      <c r="G94" s="9" t="s">
        <v>611</v>
      </c>
      <c r="H94" s="9" t="s">
        <v>529</v>
      </c>
      <c r="I94" s="9" t="s">
        <v>606</v>
      </c>
      <c r="J94" s="9" t="s">
        <v>547</v>
      </c>
      <c r="K94" s="9" t="s">
        <v>497</v>
      </c>
      <c r="L94" s="9" t="s">
        <v>483</v>
      </c>
      <c r="M94" s="9"/>
    </row>
    <row r="95" s="1" customFormat="1" spans="1:13">
      <c r="A95" s="9"/>
      <c r="B95" s="9"/>
      <c r="C95" s="54"/>
      <c r="D95" s="9"/>
      <c r="E95" s="61"/>
      <c r="F95" s="9" t="s">
        <v>490</v>
      </c>
      <c r="G95" s="9" t="s">
        <v>491</v>
      </c>
      <c r="H95" s="9" t="s">
        <v>520</v>
      </c>
      <c r="I95" s="9" t="s">
        <v>548</v>
      </c>
      <c r="J95" s="9" t="s">
        <v>547</v>
      </c>
      <c r="K95" s="9" t="s">
        <v>612</v>
      </c>
      <c r="L95" s="9" t="s">
        <v>483</v>
      </c>
      <c r="M95" s="9"/>
    </row>
    <row r="96" s="1" customFormat="1" spans="1:13">
      <c r="A96" s="9"/>
      <c r="B96" s="9"/>
      <c r="C96" s="54"/>
      <c r="D96" s="9"/>
      <c r="E96" s="61"/>
      <c r="F96" s="9" t="s">
        <v>486</v>
      </c>
      <c r="G96" s="9" t="s">
        <v>485</v>
      </c>
      <c r="H96" s="9" t="s">
        <v>485</v>
      </c>
      <c r="I96" s="9" t="s">
        <v>485</v>
      </c>
      <c r="J96" s="9" t="s">
        <v>485</v>
      </c>
      <c r="K96" s="9"/>
      <c r="L96" s="9"/>
      <c r="M96" s="9"/>
    </row>
    <row r="97" s="1" customFormat="1" spans="1:13">
      <c r="A97" s="9" t="s">
        <v>162</v>
      </c>
      <c r="B97" s="9" t="s">
        <v>613</v>
      </c>
      <c r="C97" s="54">
        <v>21</v>
      </c>
      <c r="D97" s="9" t="s">
        <v>614</v>
      </c>
      <c r="E97" s="61" t="s">
        <v>570</v>
      </c>
      <c r="F97" s="9" t="s">
        <v>487</v>
      </c>
      <c r="G97" s="9" t="s">
        <v>615</v>
      </c>
      <c r="H97" s="9" t="s">
        <v>616</v>
      </c>
      <c r="I97" s="9" t="s">
        <v>617</v>
      </c>
      <c r="J97" s="9" t="s">
        <v>547</v>
      </c>
      <c r="K97" s="9" t="s">
        <v>481</v>
      </c>
      <c r="L97" s="9" t="s">
        <v>489</v>
      </c>
      <c r="M97" s="9"/>
    </row>
    <row r="98" s="1" customFormat="1" spans="1:13">
      <c r="A98" s="9"/>
      <c r="B98" s="9"/>
      <c r="C98" s="54"/>
      <c r="D98" s="9"/>
      <c r="E98" s="61"/>
      <c r="F98" s="9" t="s">
        <v>486</v>
      </c>
      <c r="G98" s="9" t="s">
        <v>485</v>
      </c>
      <c r="H98" s="9" t="s">
        <v>485</v>
      </c>
      <c r="I98" s="9" t="s">
        <v>485</v>
      </c>
      <c r="J98" s="9" t="s">
        <v>485</v>
      </c>
      <c r="K98" s="9" t="s">
        <v>485</v>
      </c>
      <c r="L98" s="9"/>
      <c r="M98" s="9"/>
    </row>
    <row r="99" s="1" customFormat="1" spans="1:13">
      <c r="A99" s="9"/>
      <c r="B99" s="9"/>
      <c r="C99" s="54"/>
      <c r="D99" s="9"/>
      <c r="E99" s="61"/>
      <c r="F99" s="9" t="s">
        <v>484</v>
      </c>
      <c r="G99" s="9" t="s">
        <v>618</v>
      </c>
      <c r="H99" s="9" t="s">
        <v>608</v>
      </c>
      <c r="I99" s="9" t="s">
        <v>619</v>
      </c>
      <c r="J99" s="9" t="s">
        <v>547</v>
      </c>
      <c r="K99" s="9" t="s">
        <v>610</v>
      </c>
      <c r="L99" s="9" t="s">
        <v>483</v>
      </c>
      <c r="M99" s="9"/>
    </row>
    <row r="100" s="1" customFormat="1" spans="1:13">
      <c r="A100" s="9"/>
      <c r="B100" s="9"/>
      <c r="C100" s="54"/>
      <c r="D100" s="9"/>
      <c r="E100" s="61" t="s">
        <v>478</v>
      </c>
      <c r="F100" s="9" t="s">
        <v>495</v>
      </c>
      <c r="G100" s="9" t="s">
        <v>620</v>
      </c>
      <c r="H100" s="9" t="s">
        <v>621</v>
      </c>
      <c r="I100" s="9" t="s">
        <v>622</v>
      </c>
      <c r="J100" s="9" t="s">
        <v>547</v>
      </c>
      <c r="K100" s="9" t="s">
        <v>497</v>
      </c>
      <c r="L100" s="9" t="s">
        <v>483</v>
      </c>
      <c r="M100" s="9"/>
    </row>
    <row r="101" s="1" customFormat="1" spans="1:13">
      <c r="A101" s="9"/>
      <c r="B101" s="9"/>
      <c r="C101" s="54"/>
      <c r="D101" s="9"/>
      <c r="E101" s="61"/>
      <c r="F101" s="9" t="s">
        <v>479</v>
      </c>
      <c r="G101" s="9" t="s">
        <v>623</v>
      </c>
      <c r="H101" s="9" t="s">
        <v>624</v>
      </c>
      <c r="I101" s="9" t="s">
        <v>625</v>
      </c>
      <c r="J101" s="9" t="s">
        <v>547</v>
      </c>
      <c r="K101" s="9" t="s">
        <v>626</v>
      </c>
      <c r="L101" s="9" t="s">
        <v>483</v>
      </c>
      <c r="M101" s="9"/>
    </row>
    <row r="102" s="1" customFormat="1" spans="1:13">
      <c r="A102" s="9"/>
      <c r="B102" s="9"/>
      <c r="C102" s="54"/>
      <c r="D102" s="9"/>
      <c r="E102" s="61"/>
      <c r="F102" s="9" t="s">
        <v>490</v>
      </c>
      <c r="G102" s="9" t="s">
        <v>491</v>
      </c>
      <c r="H102" s="9" t="s">
        <v>492</v>
      </c>
      <c r="I102" s="9" t="s">
        <v>548</v>
      </c>
      <c r="J102" s="9" t="s">
        <v>547</v>
      </c>
      <c r="K102" s="9" t="s">
        <v>612</v>
      </c>
      <c r="L102" s="9" t="s">
        <v>483</v>
      </c>
      <c r="M102" s="9"/>
    </row>
    <row r="103" s="1" customFormat="1" spans="1:13">
      <c r="A103" s="9"/>
      <c r="B103" s="9"/>
      <c r="C103" s="54"/>
      <c r="D103" s="9"/>
      <c r="E103" s="61" t="s">
        <v>498</v>
      </c>
      <c r="F103" s="9" t="s">
        <v>499</v>
      </c>
      <c r="G103" s="9" t="s">
        <v>627</v>
      </c>
      <c r="H103" s="9" t="s">
        <v>523</v>
      </c>
      <c r="I103" s="9" t="s">
        <v>561</v>
      </c>
      <c r="J103" s="9" t="s">
        <v>547</v>
      </c>
      <c r="K103" s="9" t="s">
        <v>497</v>
      </c>
      <c r="L103" s="9" t="s">
        <v>502</v>
      </c>
      <c r="M103" s="9"/>
    </row>
    <row r="104" s="1" customFormat="1" spans="1:13">
      <c r="A104" s="9"/>
      <c r="B104" s="9"/>
      <c r="C104" s="54"/>
      <c r="D104" s="9"/>
      <c r="E104" s="61" t="s">
        <v>503</v>
      </c>
      <c r="F104" s="9" t="s">
        <v>504</v>
      </c>
      <c r="G104" s="9" t="s">
        <v>628</v>
      </c>
      <c r="H104" s="9" t="s">
        <v>629</v>
      </c>
      <c r="I104" s="9" t="s">
        <v>630</v>
      </c>
      <c r="J104" s="9" t="s">
        <v>547</v>
      </c>
      <c r="K104" s="9" t="s">
        <v>481</v>
      </c>
      <c r="L104" s="9" t="s">
        <v>483</v>
      </c>
      <c r="M104" s="9"/>
    </row>
    <row r="105" s="1" customFormat="1" spans="1:13">
      <c r="A105" s="9"/>
      <c r="B105" s="9"/>
      <c r="C105" s="54"/>
      <c r="D105" s="9"/>
      <c r="E105" s="61"/>
      <c r="F105" s="9" t="s">
        <v>505</v>
      </c>
      <c r="G105" s="9" t="s">
        <v>631</v>
      </c>
      <c r="H105" s="9" t="s">
        <v>523</v>
      </c>
      <c r="I105" s="9" t="s">
        <v>497</v>
      </c>
      <c r="J105" s="9" t="s">
        <v>547</v>
      </c>
      <c r="K105" s="9" t="s">
        <v>497</v>
      </c>
      <c r="L105" s="9" t="s">
        <v>483</v>
      </c>
      <c r="M105" s="9"/>
    </row>
    <row r="106" s="1" customFormat="1" spans="1:13">
      <c r="A106" s="9"/>
      <c r="B106" s="9"/>
      <c r="C106" s="54"/>
      <c r="D106" s="9"/>
      <c r="E106" s="61"/>
      <c r="F106" s="9" t="s">
        <v>508</v>
      </c>
      <c r="G106" s="9" t="s">
        <v>632</v>
      </c>
      <c r="H106" s="9" t="s">
        <v>523</v>
      </c>
      <c r="I106" s="9" t="s">
        <v>611</v>
      </c>
      <c r="J106" s="9" t="s">
        <v>547</v>
      </c>
      <c r="K106" s="9" t="s">
        <v>497</v>
      </c>
      <c r="L106" s="9" t="s">
        <v>483</v>
      </c>
      <c r="M106" s="9"/>
    </row>
    <row r="107" s="1" customFormat="1" spans="1:13">
      <c r="A107" s="9" t="s">
        <v>164</v>
      </c>
      <c r="B107" s="9" t="s">
        <v>613</v>
      </c>
      <c r="C107" s="54">
        <v>25</v>
      </c>
      <c r="D107" s="9"/>
      <c r="E107" s="61" t="s">
        <v>570</v>
      </c>
      <c r="F107" s="9" t="s">
        <v>487</v>
      </c>
      <c r="G107" s="9" t="s">
        <v>615</v>
      </c>
      <c r="H107" s="9" t="s">
        <v>633</v>
      </c>
      <c r="I107" s="9" t="s">
        <v>617</v>
      </c>
      <c r="J107" s="9" t="s">
        <v>547</v>
      </c>
      <c r="K107" s="9" t="s">
        <v>481</v>
      </c>
      <c r="L107" s="9" t="s">
        <v>489</v>
      </c>
      <c r="M107" s="9"/>
    </row>
    <row r="108" s="1" customFormat="1" spans="1:13">
      <c r="A108" s="9"/>
      <c r="B108" s="9"/>
      <c r="C108" s="54"/>
      <c r="D108" s="9"/>
      <c r="E108" s="61"/>
      <c r="F108" s="9" t="s">
        <v>486</v>
      </c>
      <c r="G108" s="9" t="s">
        <v>485</v>
      </c>
      <c r="H108" s="9" t="s">
        <v>485</v>
      </c>
      <c r="I108" s="9" t="s">
        <v>485</v>
      </c>
      <c r="J108" s="9" t="s">
        <v>485</v>
      </c>
      <c r="K108" s="9" t="s">
        <v>485</v>
      </c>
      <c r="L108" s="9"/>
      <c r="M108" s="9"/>
    </row>
    <row r="109" s="1" customFormat="1" spans="1:13">
      <c r="A109" s="9"/>
      <c r="B109" s="9"/>
      <c r="C109" s="54"/>
      <c r="D109" s="9"/>
      <c r="E109" s="61"/>
      <c r="F109" s="9" t="s">
        <v>484</v>
      </c>
      <c r="G109" s="9" t="s">
        <v>618</v>
      </c>
      <c r="H109" s="9" t="s">
        <v>608</v>
      </c>
      <c r="I109" s="9" t="s">
        <v>619</v>
      </c>
      <c r="J109" s="9" t="s">
        <v>547</v>
      </c>
      <c r="K109" s="9" t="s">
        <v>610</v>
      </c>
      <c r="L109" s="9" t="s">
        <v>483</v>
      </c>
      <c r="M109" s="9"/>
    </row>
    <row r="110" s="1" customFormat="1" spans="1:13">
      <c r="A110" s="9"/>
      <c r="B110" s="9"/>
      <c r="C110" s="54"/>
      <c r="D110" s="9"/>
      <c r="E110" s="61" t="s">
        <v>478</v>
      </c>
      <c r="F110" s="9" t="s">
        <v>479</v>
      </c>
      <c r="G110" s="9" t="s">
        <v>634</v>
      </c>
      <c r="H110" s="9" t="s">
        <v>635</v>
      </c>
      <c r="I110" s="9" t="s">
        <v>625</v>
      </c>
      <c r="J110" s="9" t="s">
        <v>547</v>
      </c>
      <c r="K110" s="9" t="s">
        <v>626</v>
      </c>
      <c r="L110" s="9" t="s">
        <v>483</v>
      </c>
      <c r="M110" s="9"/>
    </row>
    <row r="111" s="1" customFormat="1" spans="1:13">
      <c r="A111" s="9"/>
      <c r="B111" s="9"/>
      <c r="C111" s="54"/>
      <c r="D111" s="9"/>
      <c r="E111" s="61"/>
      <c r="F111" s="9" t="s">
        <v>490</v>
      </c>
      <c r="G111" s="9" t="s">
        <v>491</v>
      </c>
      <c r="H111" s="9" t="s">
        <v>492</v>
      </c>
      <c r="I111" s="9" t="s">
        <v>548</v>
      </c>
      <c r="J111" s="9" t="s">
        <v>547</v>
      </c>
      <c r="K111" s="9" t="s">
        <v>612</v>
      </c>
      <c r="L111" s="9" t="s">
        <v>483</v>
      </c>
      <c r="M111" s="9"/>
    </row>
    <row r="112" s="1" customFormat="1" spans="1:13">
      <c r="A112" s="9"/>
      <c r="B112" s="9"/>
      <c r="C112" s="54"/>
      <c r="D112" s="9"/>
      <c r="E112" s="61"/>
      <c r="F112" s="9" t="s">
        <v>495</v>
      </c>
      <c r="G112" s="9" t="s">
        <v>620</v>
      </c>
      <c r="H112" s="9" t="s">
        <v>621</v>
      </c>
      <c r="I112" s="9" t="s">
        <v>622</v>
      </c>
      <c r="J112" s="9" t="s">
        <v>547</v>
      </c>
      <c r="K112" s="9" t="s">
        <v>497</v>
      </c>
      <c r="L112" s="9" t="s">
        <v>483</v>
      </c>
      <c r="M112" s="9"/>
    </row>
    <row r="113" s="1" customFormat="1" spans="1:13">
      <c r="A113" s="9"/>
      <c r="B113" s="9"/>
      <c r="C113" s="54"/>
      <c r="D113" s="9"/>
      <c r="E113" s="61" t="s">
        <v>498</v>
      </c>
      <c r="F113" s="9" t="s">
        <v>499</v>
      </c>
      <c r="G113" s="9" t="s">
        <v>636</v>
      </c>
      <c r="H113" s="9" t="s">
        <v>523</v>
      </c>
      <c r="I113" s="9" t="s">
        <v>561</v>
      </c>
      <c r="J113" s="9" t="s">
        <v>547</v>
      </c>
      <c r="K113" s="9" t="s">
        <v>497</v>
      </c>
      <c r="L113" s="9" t="s">
        <v>502</v>
      </c>
      <c r="M113" s="9"/>
    </row>
    <row r="114" s="1" customFormat="1" spans="1:13">
      <c r="A114" s="9"/>
      <c r="B114" s="9"/>
      <c r="C114" s="54"/>
      <c r="D114" s="9"/>
      <c r="E114" s="61" t="s">
        <v>503</v>
      </c>
      <c r="F114" s="9" t="s">
        <v>504</v>
      </c>
      <c r="G114" s="9" t="s">
        <v>628</v>
      </c>
      <c r="H114" s="9" t="s">
        <v>637</v>
      </c>
      <c r="I114" s="9" t="s">
        <v>630</v>
      </c>
      <c r="J114" s="9" t="s">
        <v>547</v>
      </c>
      <c r="K114" s="9" t="s">
        <v>481</v>
      </c>
      <c r="L114" s="9" t="s">
        <v>483</v>
      </c>
      <c r="M114" s="9"/>
    </row>
    <row r="115" s="1" customFormat="1" spans="1:13">
      <c r="A115" s="9"/>
      <c r="B115" s="9"/>
      <c r="C115" s="54"/>
      <c r="D115" s="9"/>
      <c r="E115" s="61"/>
      <c r="F115" s="9" t="s">
        <v>505</v>
      </c>
      <c r="G115" s="9" t="s">
        <v>638</v>
      </c>
      <c r="H115" s="9" t="s">
        <v>523</v>
      </c>
      <c r="I115" s="9" t="s">
        <v>497</v>
      </c>
      <c r="J115" s="9" t="s">
        <v>547</v>
      </c>
      <c r="K115" s="9" t="s">
        <v>497</v>
      </c>
      <c r="L115" s="9" t="s">
        <v>483</v>
      </c>
      <c r="M115" s="9"/>
    </row>
    <row r="116" s="1" customFormat="1" spans="1:13">
      <c r="A116" s="9"/>
      <c r="B116" s="9"/>
      <c r="C116" s="54"/>
      <c r="D116" s="9"/>
      <c r="E116" s="61"/>
      <c r="F116" s="9" t="s">
        <v>508</v>
      </c>
      <c r="G116" s="9" t="s">
        <v>632</v>
      </c>
      <c r="H116" s="9" t="s">
        <v>523</v>
      </c>
      <c r="I116" s="9" t="s">
        <v>611</v>
      </c>
      <c r="J116" s="9" t="s">
        <v>547</v>
      </c>
      <c r="K116" s="9" t="s">
        <v>497</v>
      </c>
      <c r="L116" s="9" t="s">
        <v>483</v>
      </c>
      <c r="M116" s="9"/>
    </row>
  </sheetData>
  <mergeCells count="80">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A97:A106"/>
    <mergeCell ref="A107:A116"/>
    <mergeCell ref="B4:B5"/>
    <mergeCell ref="B7:B16"/>
    <mergeCell ref="B17:B26"/>
    <mergeCell ref="B27:B36"/>
    <mergeCell ref="B37:B46"/>
    <mergeCell ref="B47:B56"/>
    <mergeCell ref="B57:B66"/>
    <mergeCell ref="B67:B76"/>
    <mergeCell ref="B77:B86"/>
    <mergeCell ref="B87:B96"/>
    <mergeCell ref="B97:B106"/>
    <mergeCell ref="B107:B116"/>
    <mergeCell ref="C4:C5"/>
    <mergeCell ref="C7:C16"/>
    <mergeCell ref="C17:C26"/>
    <mergeCell ref="C27:C36"/>
    <mergeCell ref="C37:C46"/>
    <mergeCell ref="C47:C56"/>
    <mergeCell ref="C57:C66"/>
    <mergeCell ref="C67:C76"/>
    <mergeCell ref="C77:C86"/>
    <mergeCell ref="C87:C96"/>
    <mergeCell ref="C97:C106"/>
    <mergeCell ref="C107:C116"/>
    <mergeCell ref="D4:D5"/>
    <mergeCell ref="D7:D16"/>
    <mergeCell ref="D17:D26"/>
    <mergeCell ref="D27:D29"/>
    <mergeCell ref="D30:D36"/>
    <mergeCell ref="D37:D46"/>
    <mergeCell ref="D47:D56"/>
    <mergeCell ref="D57:D66"/>
    <mergeCell ref="D67:D76"/>
    <mergeCell ref="D77:D86"/>
    <mergeCell ref="D87:D96"/>
    <mergeCell ref="D97:D106"/>
    <mergeCell ref="D107:D116"/>
    <mergeCell ref="E7:E12"/>
    <mergeCell ref="E14:E16"/>
    <mergeCell ref="E17:E22"/>
    <mergeCell ref="E24:E26"/>
    <mergeCell ref="E28:E29"/>
    <mergeCell ref="E31:E36"/>
    <mergeCell ref="E37:E39"/>
    <mergeCell ref="E41:E46"/>
    <mergeCell ref="E47:E52"/>
    <mergeCell ref="E54:E56"/>
    <mergeCell ref="E57:E59"/>
    <mergeCell ref="E60:E62"/>
    <mergeCell ref="E64:E66"/>
    <mergeCell ref="E67:E69"/>
    <mergeCell ref="E70:E72"/>
    <mergeCell ref="E74:E76"/>
    <mergeCell ref="E77:E79"/>
    <mergeCell ref="E80:E82"/>
    <mergeCell ref="E84:E86"/>
    <mergeCell ref="E87:E89"/>
    <mergeCell ref="E91:E96"/>
    <mergeCell ref="E97:E99"/>
    <mergeCell ref="E100:E102"/>
    <mergeCell ref="E104:E106"/>
    <mergeCell ref="E107:E109"/>
    <mergeCell ref="E110:E112"/>
    <mergeCell ref="E114:E1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R37"/>
  <sheetViews>
    <sheetView workbookViewId="0">
      <selection activeCell="D6" sqref="D6"/>
    </sheetView>
  </sheetViews>
  <sheetFormatPr defaultColWidth="10" defaultRowHeight="16.8"/>
  <cols>
    <col min="1" max="1" width="7.38461538461539" customWidth="1"/>
    <col min="2" max="2" width="13.3846153846154" customWidth="1"/>
    <col min="3" max="3" width="9.88461538461538" style="2" customWidth="1"/>
    <col min="4" max="4" width="10.5" style="2" customWidth="1"/>
    <col min="5" max="6" width="9.75" style="2" customWidth="1"/>
    <col min="7" max="8" width="9.88461538461538" style="2" customWidth="1"/>
    <col min="9" max="9" width="8.25" style="2" customWidth="1"/>
    <col min="10" max="10" width="33.6346153846154" customWidth="1"/>
    <col min="11" max="11" width="7" customWidth="1"/>
    <col min="12" max="12" width="11.1346153846154" customWidth="1"/>
    <col min="13" max="16" width="9.75" customWidth="1"/>
    <col min="17" max="17" width="24.3846153846154" customWidth="1"/>
    <col min="18" max="18" width="15.75" customWidth="1"/>
    <col min="19" max="19" width="9.75" customWidth="1"/>
  </cols>
  <sheetData>
    <row r="1" ht="42.2" customHeight="1" spans="1:18">
      <c r="A1" s="3" t="s">
        <v>639</v>
      </c>
      <c r="B1" s="3"/>
      <c r="C1" s="3"/>
      <c r="D1" s="3"/>
      <c r="E1" s="3"/>
      <c r="F1" s="3"/>
      <c r="G1" s="3"/>
      <c r="H1" s="3"/>
      <c r="I1" s="3"/>
      <c r="J1" s="3"/>
      <c r="K1" s="3"/>
      <c r="L1" s="3"/>
      <c r="M1" s="3"/>
      <c r="N1" s="3" t="s">
        <v>639</v>
      </c>
      <c r="O1" s="3"/>
      <c r="P1" s="3"/>
      <c r="Q1" s="3"/>
      <c r="R1" s="3"/>
    </row>
    <row r="2" ht="23.25" customHeight="1" spans="1:18">
      <c r="A2" s="4" t="s">
        <v>640</v>
      </c>
      <c r="B2" s="4"/>
      <c r="C2" s="4"/>
      <c r="D2" s="4"/>
      <c r="E2" s="4"/>
      <c r="F2" s="4"/>
      <c r="G2" s="4"/>
      <c r="H2" s="4"/>
      <c r="I2" s="4"/>
      <c r="J2" s="4"/>
      <c r="K2" s="4"/>
      <c r="L2" s="4"/>
      <c r="M2" s="4"/>
      <c r="N2" s="4" t="s">
        <v>640</v>
      </c>
      <c r="O2" s="4"/>
      <c r="P2" s="4"/>
      <c r="Q2" s="22" t="s">
        <v>30</v>
      </c>
      <c r="R2" s="22"/>
    </row>
    <row r="3" ht="21.6" customHeight="1" spans="1:18">
      <c r="A3" s="5" t="s">
        <v>407</v>
      </c>
      <c r="B3" s="5" t="s">
        <v>408</v>
      </c>
      <c r="C3" s="6" t="s">
        <v>641</v>
      </c>
      <c r="D3" s="6"/>
      <c r="E3" s="6"/>
      <c r="F3" s="6"/>
      <c r="G3" s="6"/>
      <c r="H3" s="6"/>
      <c r="I3" s="6"/>
      <c r="J3" s="5" t="s">
        <v>642</v>
      </c>
      <c r="K3" s="5" t="s">
        <v>643</v>
      </c>
      <c r="L3" s="5"/>
      <c r="M3" s="5"/>
      <c r="N3" s="5" t="s">
        <v>643</v>
      </c>
      <c r="O3" s="5"/>
      <c r="P3" s="5"/>
      <c r="Q3" s="5"/>
      <c r="R3" s="5"/>
    </row>
    <row r="4" ht="23.25" customHeight="1" spans="1:18">
      <c r="A4" s="5"/>
      <c r="B4" s="5"/>
      <c r="C4" s="6" t="s">
        <v>463</v>
      </c>
      <c r="D4" s="6" t="s">
        <v>644</v>
      </c>
      <c r="E4" s="6"/>
      <c r="F4" s="6"/>
      <c r="G4" s="6"/>
      <c r="H4" s="6" t="s">
        <v>645</v>
      </c>
      <c r="I4" s="6"/>
      <c r="J4" s="5"/>
      <c r="K4" s="5"/>
      <c r="L4" s="5"/>
      <c r="M4" s="5"/>
      <c r="N4" s="5"/>
      <c r="O4" s="5"/>
      <c r="P4" s="5"/>
      <c r="Q4" s="5"/>
      <c r="R4" s="5"/>
    </row>
    <row r="5" ht="31.15" customHeight="1" spans="1:18">
      <c r="A5" s="5"/>
      <c r="B5" s="5"/>
      <c r="C5" s="6"/>
      <c r="D5" s="6" t="s">
        <v>137</v>
      </c>
      <c r="E5" s="6" t="s">
        <v>646</v>
      </c>
      <c r="F5" s="6" t="s">
        <v>141</v>
      </c>
      <c r="G5" s="6" t="s">
        <v>647</v>
      </c>
      <c r="H5" s="6" t="s">
        <v>170</v>
      </c>
      <c r="I5" s="6" t="s">
        <v>171</v>
      </c>
      <c r="J5" s="5"/>
      <c r="K5" s="5" t="s">
        <v>466</v>
      </c>
      <c r="L5" s="5" t="s">
        <v>467</v>
      </c>
      <c r="M5" s="5" t="s">
        <v>468</v>
      </c>
      <c r="N5" s="5" t="s">
        <v>473</v>
      </c>
      <c r="O5" s="5" t="s">
        <v>469</v>
      </c>
      <c r="P5" s="5" t="s">
        <v>648</v>
      </c>
      <c r="Q5" s="5" t="s">
        <v>649</v>
      </c>
      <c r="R5" s="5" t="s">
        <v>474</v>
      </c>
    </row>
    <row r="6" ht="31.15" customHeight="1" spans="1:18">
      <c r="A6" s="5">
        <v>421</v>
      </c>
      <c r="B6" s="5" t="s">
        <v>650</v>
      </c>
      <c r="C6" s="6">
        <f t="shared" ref="C6:I6" si="0">C7+C11+C15+C19+C25+C29+C33+C37</f>
        <v>2618.605241</v>
      </c>
      <c r="D6" s="6">
        <f t="shared" si="0"/>
        <v>2618.605241</v>
      </c>
      <c r="E6" s="6">
        <f t="shared" si="0"/>
        <v>0</v>
      </c>
      <c r="F6" s="6">
        <f t="shared" si="0"/>
        <v>0</v>
      </c>
      <c r="G6" s="6">
        <f t="shared" si="0"/>
        <v>0</v>
      </c>
      <c r="H6" s="6">
        <f t="shared" si="0"/>
        <v>2132.949341</v>
      </c>
      <c r="I6" s="6">
        <f t="shared" si="0"/>
        <v>485.6559</v>
      </c>
      <c r="J6" s="5"/>
      <c r="K6" s="5"/>
      <c r="L6" s="5"/>
      <c r="M6" s="5"/>
      <c r="N6" s="5"/>
      <c r="O6" s="5"/>
      <c r="P6" s="5"/>
      <c r="Q6" s="5"/>
      <c r="R6" s="5"/>
    </row>
    <row r="7" ht="19.9" customHeight="1" spans="1:18">
      <c r="A7" s="7" t="s">
        <v>475</v>
      </c>
      <c r="B7" s="7" t="s">
        <v>3</v>
      </c>
      <c r="C7" s="8">
        <v>1030.459456</v>
      </c>
      <c r="D7" s="8">
        <v>1030.459456</v>
      </c>
      <c r="E7" s="8"/>
      <c r="F7" s="8"/>
      <c r="G7" s="8"/>
      <c r="H7" s="8">
        <v>785.443456</v>
      </c>
      <c r="I7" s="8">
        <v>245.016</v>
      </c>
      <c r="J7" s="7" t="s">
        <v>651</v>
      </c>
      <c r="K7" s="18" t="s">
        <v>478</v>
      </c>
      <c r="L7" s="18" t="s">
        <v>652</v>
      </c>
      <c r="M7" s="18" t="s">
        <v>653</v>
      </c>
      <c r="N7" s="18" t="s">
        <v>489</v>
      </c>
      <c r="O7" s="18" t="s">
        <v>654</v>
      </c>
      <c r="P7" s="18" t="s">
        <v>655</v>
      </c>
      <c r="Q7" s="18" t="s">
        <v>656</v>
      </c>
      <c r="R7" s="18"/>
    </row>
    <row r="8" ht="29.25" customHeight="1" spans="1:18">
      <c r="A8" s="7"/>
      <c r="B8" s="7"/>
      <c r="C8" s="8"/>
      <c r="D8" s="8"/>
      <c r="E8" s="8"/>
      <c r="F8" s="8"/>
      <c r="G8" s="8"/>
      <c r="H8" s="8"/>
      <c r="I8" s="8"/>
      <c r="J8" s="7"/>
      <c r="K8" s="18"/>
      <c r="L8" s="18" t="s">
        <v>657</v>
      </c>
      <c r="M8" s="18" t="s">
        <v>658</v>
      </c>
      <c r="N8" s="18" t="s">
        <v>502</v>
      </c>
      <c r="O8" s="18" t="s">
        <v>659</v>
      </c>
      <c r="P8" s="18" t="s">
        <v>497</v>
      </c>
      <c r="Q8" s="18" t="s">
        <v>660</v>
      </c>
      <c r="R8" s="18"/>
    </row>
    <row r="9" ht="18.95" customHeight="1" spans="1:18">
      <c r="A9" s="7"/>
      <c r="B9" s="7"/>
      <c r="C9" s="8"/>
      <c r="D9" s="8"/>
      <c r="E9" s="8"/>
      <c r="F9" s="8"/>
      <c r="G9" s="8"/>
      <c r="H9" s="8"/>
      <c r="I9" s="8"/>
      <c r="J9" s="7"/>
      <c r="K9" s="18" t="s">
        <v>503</v>
      </c>
      <c r="L9" s="18" t="s">
        <v>661</v>
      </c>
      <c r="M9" s="18" t="s">
        <v>662</v>
      </c>
      <c r="N9" s="18" t="s">
        <v>502</v>
      </c>
      <c r="O9" s="18" t="s">
        <v>659</v>
      </c>
      <c r="P9" s="18" t="s">
        <v>497</v>
      </c>
      <c r="Q9" s="18" t="s">
        <v>663</v>
      </c>
      <c r="R9" s="18"/>
    </row>
    <row r="10" ht="21.6" customHeight="1" spans="1:18">
      <c r="A10" s="7"/>
      <c r="B10" s="7"/>
      <c r="C10" s="8"/>
      <c r="D10" s="8"/>
      <c r="E10" s="8"/>
      <c r="F10" s="8"/>
      <c r="G10" s="8"/>
      <c r="H10" s="8"/>
      <c r="I10" s="8"/>
      <c r="J10" s="7"/>
      <c r="K10" s="18"/>
      <c r="L10" s="18" t="s">
        <v>569</v>
      </c>
      <c r="M10" s="18" t="s">
        <v>664</v>
      </c>
      <c r="N10" s="18" t="s">
        <v>502</v>
      </c>
      <c r="O10" s="18" t="s">
        <v>665</v>
      </c>
      <c r="P10" s="18" t="s">
        <v>497</v>
      </c>
      <c r="Q10" s="18" t="s">
        <v>666</v>
      </c>
      <c r="R10" s="18"/>
    </row>
    <row r="11" s="1" customFormat="1" ht="29.25" customHeight="1" spans="1:18">
      <c r="A11" s="9" t="s">
        <v>667</v>
      </c>
      <c r="B11" s="9" t="s">
        <v>668</v>
      </c>
      <c r="C11" s="10">
        <v>427.400011</v>
      </c>
      <c r="D11" s="10">
        <v>427.400011</v>
      </c>
      <c r="E11" s="10"/>
      <c r="F11" s="10"/>
      <c r="G11" s="10"/>
      <c r="H11" s="10">
        <v>254.560111</v>
      </c>
      <c r="I11" s="10">
        <v>172.8399</v>
      </c>
      <c r="J11" s="9" t="s">
        <v>669</v>
      </c>
      <c r="K11" s="19" t="s">
        <v>478</v>
      </c>
      <c r="L11" s="19" t="s">
        <v>652</v>
      </c>
      <c r="M11" s="19" t="s">
        <v>670</v>
      </c>
      <c r="N11" s="19" t="s">
        <v>502</v>
      </c>
      <c r="O11" s="19" t="s">
        <v>671</v>
      </c>
      <c r="P11" s="19" t="s">
        <v>497</v>
      </c>
      <c r="Q11" s="19" t="s">
        <v>672</v>
      </c>
      <c r="R11" s="19"/>
    </row>
    <row r="12" s="1" customFormat="1" ht="29.25" customHeight="1" spans="1:18">
      <c r="A12" s="9"/>
      <c r="B12" s="9"/>
      <c r="C12" s="10"/>
      <c r="D12" s="10"/>
      <c r="E12" s="10"/>
      <c r="F12" s="10"/>
      <c r="G12" s="10"/>
      <c r="H12" s="10"/>
      <c r="I12" s="10"/>
      <c r="J12" s="9"/>
      <c r="K12" s="19"/>
      <c r="L12" s="19" t="s">
        <v>657</v>
      </c>
      <c r="M12" s="19" t="s">
        <v>673</v>
      </c>
      <c r="N12" s="19" t="s">
        <v>502</v>
      </c>
      <c r="O12" s="19" t="s">
        <v>671</v>
      </c>
      <c r="P12" s="19" t="s">
        <v>497</v>
      </c>
      <c r="Q12" s="19" t="s">
        <v>672</v>
      </c>
      <c r="R12" s="19"/>
    </row>
    <row r="13" s="1" customFormat="1" ht="29.25" customHeight="1" spans="1:18">
      <c r="A13" s="9"/>
      <c r="B13" s="9"/>
      <c r="C13" s="10"/>
      <c r="D13" s="10"/>
      <c r="E13" s="10"/>
      <c r="F13" s="10"/>
      <c r="G13" s="10"/>
      <c r="H13" s="10"/>
      <c r="I13" s="10"/>
      <c r="J13" s="9"/>
      <c r="K13" s="19" t="s">
        <v>503</v>
      </c>
      <c r="L13" s="19" t="s">
        <v>661</v>
      </c>
      <c r="M13" s="19" t="s">
        <v>674</v>
      </c>
      <c r="N13" s="19" t="s">
        <v>502</v>
      </c>
      <c r="O13" s="19" t="s">
        <v>671</v>
      </c>
      <c r="P13" s="19" t="s">
        <v>497</v>
      </c>
      <c r="Q13" s="19" t="s">
        <v>675</v>
      </c>
      <c r="R13" s="19"/>
    </row>
    <row r="14" s="1" customFormat="1" ht="21.6" customHeight="1" spans="1:18">
      <c r="A14" s="9"/>
      <c r="B14" s="9"/>
      <c r="C14" s="10"/>
      <c r="D14" s="10"/>
      <c r="E14" s="10"/>
      <c r="F14" s="10"/>
      <c r="G14" s="10"/>
      <c r="H14" s="10"/>
      <c r="I14" s="10"/>
      <c r="J14" s="9"/>
      <c r="K14" s="19"/>
      <c r="L14" s="19" t="s">
        <v>569</v>
      </c>
      <c r="M14" s="19" t="s">
        <v>676</v>
      </c>
      <c r="N14" s="19" t="s">
        <v>502</v>
      </c>
      <c r="O14" s="19" t="s">
        <v>677</v>
      </c>
      <c r="P14" s="19" t="s">
        <v>497</v>
      </c>
      <c r="Q14" s="19" t="s">
        <v>678</v>
      </c>
      <c r="R14" s="19"/>
    </row>
    <row r="15" s="1" customFormat="1" ht="50.1" customHeight="1" spans="1:18">
      <c r="A15" s="9" t="s">
        <v>679</v>
      </c>
      <c r="B15" s="9" t="s">
        <v>680</v>
      </c>
      <c r="C15" s="10">
        <v>306.1304</v>
      </c>
      <c r="D15" s="10">
        <v>306.1304</v>
      </c>
      <c r="E15" s="10"/>
      <c r="F15" s="10"/>
      <c r="G15" s="10"/>
      <c r="H15" s="10">
        <v>306.1304</v>
      </c>
      <c r="I15" s="10"/>
      <c r="J15" s="9" t="s">
        <v>681</v>
      </c>
      <c r="K15" s="19" t="s">
        <v>478</v>
      </c>
      <c r="L15" s="19" t="s">
        <v>652</v>
      </c>
      <c r="M15" s="19" t="s">
        <v>682</v>
      </c>
      <c r="N15" s="19" t="s">
        <v>502</v>
      </c>
      <c r="O15" s="19" t="s">
        <v>671</v>
      </c>
      <c r="P15" s="19" t="s">
        <v>497</v>
      </c>
      <c r="Q15" s="19" t="s">
        <v>681</v>
      </c>
      <c r="R15" s="19"/>
    </row>
    <row r="16" s="1" customFormat="1" ht="50.1" customHeight="1" spans="1:18">
      <c r="A16" s="9"/>
      <c r="B16" s="9"/>
      <c r="C16" s="10"/>
      <c r="D16" s="10"/>
      <c r="E16" s="10"/>
      <c r="F16" s="10"/>
      <c r="G16" s="10"/>
      <c r="H16" s="10"/>
      <c r="I16" s="10"/>
      <c r="J16" s="9"/>
      <c r="K16" s="19"/>
      <c r="L16" s="19" t="s">
        <v>657</v>
      </c>
      <c r="M16" s="19" t="s">
        <v>683</v>
      </c>
      <c r="N16" s="19" t="s">
        <v>502</v>
      </c>
      <c r="O16" s="19" t="s">
        <v>671</v>
      </c>
      <c r="P16" s="19" t="s">
        <v>497</v>
      </c>
      <c r="Q16" s="19" t="s">
        <v>681</v>
      </c>
      <c r="R16" s="19"/>
    </row>
    <row r="17" s="1" customFormat="1" ht="19.9" customHeight="1" spans="1:18">
      <c r="A17" s="9"/>
      <c r="B17" s="9"/>
      <c r="C17" s="10"/>
      <c r="D17" s="10"/>
      <c r="E17" s="10"/>
      <c r="F17" s="10"/>
      <c r="G17" s="10"/>
      <c r="H17" s="10"/>
      <c r="I17" s="10"/>
      <c r="J17" s="9"/>
      <c r="K17" s="19" t="s">
        <v>503</v>
      </c>
      <c r="L17" s="19" t="s">
        <v>661</v>
      </c>
      <c r="M17" s="19" t="s">
        <v>682</v>
      </c>
      <c r="N17" s="19" t="s">
        <v>502</v>
      </c>
      <c r="O17" s="19" t="s">
        <v>671</v>
      </c>
      <c r="P17" s="19" t="s">
        <v>497</v>
      </c>
      <c r="Q17" s="19" t="s">
        <v>684</v>
      </c>
      <c r="R17" s="19"/>
    </row>
    <row r="18" s="1" customFormat="1" ht="21.6" customHeight="1" spans="1:18">
      <c r="A18" s="9"/>
      <c r="B18" s="9"/>
      <c r="C18" s="10"/>
      <c r="D18" s="10"/>
      <c r="E18" s="10"/>
      <c r="F18" s="10"/>
      <c r="G18" s="10"/>
      <c r="H18" s="10"/>
      <c r="I18" s="10"/>
      <c r="J18" s="9"/>
      <c r="K18" s="19"/>
      <c r="L18" s="19" t="s">
        <v>569</v>
      </c>
      <c r="M18" s="19" t="s">
        <v>676</v>
      </c>
      <c r="N18" s="19" t="s">
        <v>502</v>
      </c>
      <c r="O18" s="19" t="s">
        <v>671</v>
      </c>
      <c r="P18" s="19" t="s">
        <v>497</v>
      </c>
      <c r="Q18" s="19" t="s">
        <v>685</v>
      </c>
      <c r="R18" s="19"/>
    </row>
    <row r="19" s="1" customFormat="1" ht="29.25" customHeight="1" spans="1:18">
      <c r="A19" s="9" t="s">
        <v>686</v>
      </c>
      <c r="B19" s="9" t="s">
        <v>687</v>
      </c>
      <c r="C19" s="10">
        <v>114.844286</v>
      </c>
      <c r="D19" s="10">
        <v>114.844286</v>
      </c>
      <c r="E19" s="10"/>
      <c r="F19" s="10"/>
      <c r="G19" s="10"/>
      <c r="H19" s="10">
        <v>93.044286</v>
      </c>
      <c r="I19" s="10">
        <v>21.8</v>
      </c>
      <c r="J19" s="9" t="s">
        <v>688</v>
      </c>
      <c r="K19" s="19" t="s">
        <v>478</v>
      </c>
      <c r="L19" s="19" t="s">
        <v>652</v>
      </c>
      <c r="M19" s="19" t="s">
        <v>689</v>
      </c>
      <c r="N19" s="19" t="s">
        <v>502</v>
      </c>
      <c r="O19" s="19" t="s">
        <v>677</v>
      </c>
      <c r="P19" s="19" t="s">
        <v>497</v>
      </c>
      <c r="Q19" s="19" t="s">
        <v>690</v>
      </c>
      <c r="R19" s="19"/>
    </row>
    <row r="20" s="1" customFormat="1" ht="59.45" customHeight="1" spans="1:18">
      <c r="A20" s="9"/>
      <c r="B20" s="9"/>
      <c r="C20" s="10"/>
      <c r="D20" s="10"/>
      <c r="E20" s="10"/>
      <c r="F20" s="10"/>
      <c r="G20" s="10"/>
      <c r="H20" s="10"/>
      <c r="I20" s="10"/>
      <c r="J20" s="9"/>
      <c r="K20" s="19"/>
      <c r="L20" s="19"/>
      <c r="M20" s="19" t="s">
        <v>691</v>
      </c>
      <c r="N20" s="19" t="s">
        <v>692</v>
      </c>
      <c r="O20" s="19" t="s">
        <v>659</v>
      </c>
      <c r="P20" s="19" t="s">
        <v>497</v>
      </c>
      <c r="Q20" s="19" t="s">
        <v>693</v>
      </c>
      <c r="R20" s="19"/>
    </row>
    <row r="21" s="1" customFormat="1" ht="29.25" customHeight="1" spans="1:18">
      <c r="A21" s="9"/>
      <c r="B21" s="9"/>
      <c r="C21" s="10"/>
      <c r="D21" s="10"/>
      <c r="E21" s="10"/>
      <c r="F21" s="10"/>
      <c r="G21" s="10"/>
      <c r="H21" s="10"/>
      <c r="I21" s="10"/>
      <c r="J21" s="9"/>
      <c r="K21" s="19"/>
      <c r="L21" s="19"/>
      <c r="M21" s="19" t="s">
        <v>694</v>
      </c>
      <c r="N21" s="19" t="s">
        <v>692</v>
      </c>
      <c r="O21" s="19" t="s">
        <v>659</v>
      </c>
      <c r="P21" s="19" t="s">
        <v>497</v>
      </c>
      <c r="Q21" s="19" t="s">
        <v>695</v>
      </c>
      <c r="R21" s="19"/>
    </row>
    <row r="22" s="1" customFormat="1" ht="29.25" customHeight="1" spans="1:18">
      <c r="A22" s="9"/>
      <c r="B22" s="9"/>
      <c r="C22" s="10"/>
      <c r="D22" s="10"/>
      <c r="E22" s="10"/>
      <c r="F22" s="10"/>
      <c r="G22" s="10"/>
      <c r="H22" s="10"/>
      <c r="I22" s="10"/>
      <c r="J22" s="9"/>
      <c r="K22" s="19"/>
      <c r="L22" s="19" t="s">
        <v>657</v>
      </c>
      <c r="M22" s="19" t="s">
        <v>696</v>
      </c>
      <c r="N22" s="19" t="s">
        <v>502</v>
      </c>
      <c r="O22" s="19" t="s">
        <v>677</v>
      </c>
      <c r="P22" s="19" t="s">
        <v>497</v>
      </c>
      <c r="Q22" s="19" t="s">
        <v>690</v>
      </c>
      <c r="R22" s="19"/>
    </row>
    <row r="23" s="1" customFormat="1" ht="39.6" customHeight="1" spans="1:18">
      <c r="A23" s="9"/>
      <c r="B23" s="9"/>
      <c r="C23" s="10"/>
      <c r="D23" s="10"/>
      <c r="E23" s="10"/>
      <c r="F23" s="10"/>
      <c r="G23" s="10"/>
      <c r="H23" s="10"/>
      <c r="I23" s="10"/>
      <c r="J23" s="9"/>
      <c r="K23" s="19" t="s">
        <v>503</v>
      </c>
      <c r="L23" s="19" t="s">
        <v>661</v>
      </c>
      <c r="M23" s="19" t="s">
        <v>697</v>
      </c>
      <c r="N23" s="19" t="s">
        <v>502</v>
      </c>
      <c r="O23" s="19" t="s">
        <v>671</v>
      </c>
      <c r="P23" s="19" t="s">
        <v>497</v>
      </c>
      <c r="Q23" s="19" t="s">
        <v>698</v>
      </c>
      <c r="R23" s="19"/>
    </row>
    <row r="24" s="1" customFormat="1" ht="21.6" customHeight="1" spans="1:18">
      <c r="A24" s="9"/>
      <c r="B24" s="9"/>
      <c r="C24" s="10"/>
      <c r="D24" s="10"/>
      <c r="E24" s="10"/>
      <c r="F24" s="10"/>
      <c r="G24" s="10"/>
      <c r="H24" s="10"/>
      <c r="I24" s="10"/>
      <c r="J24" s="9"/>
      <c r="K24" s="19"/>
      <c r="L24" s="19" t="s">
        <v>569</v>
      </c>
      <c r="M24" s="19" t="s">
        <v>522</v>
      </c>
      <c r="N24" s="19" t="s">
        <v>502</v>
      </c>
      <c r="O24" s="19" t="s">
        <v>671</v>
      </c>
      <c r="P24" s="19" t="s">
        <v>497</v>
      </c>
      <c r="Q24" s="19" t="s">
        <v>699</v>
      </c>
      <c r="R24" s="19"/>
    </row>
    <row r="25" s="1" customFormat="1" ht="19.9" customHeight="1" spans="1:18">
      <c r="A25" s="9" t="s">
        <v>700</v>
      </c>
      <c r="B25" s="9" t="s">
        <v>701</v>
      </c>
      <c r="C25" s="10">
        <v>385.80835</v>
      </c>
      <c r="D25" s="10">
        <v>385.80835</v>
      </c>
      <c r="E25" s="10"/>
      <c r="F25" s="10"/>
      <c r="G25" s="10"/>
      <c r="H25" s="10">
        <v>385.80835</v>
      </c>
      <c r="I25" s="10"/>
      <c r="J25" s="9" t="s">
        <v>702</v>
      </c>
      <c r="K25" s="19" t="s">
        <v>478</v>
      </c>
      <c r="L25" s="19" t="s">
        <v>652</v>
      </c>
      <c r="M25" s="19" t="s">
        <v>703</v>
      </c>
      <c r="N25" s="19" t="s">
        <v>502</v>
      </c>
      <c r="O25" s="19" t="s">
        <v>704</v>
      </c>
      <c r="P25" s="19" t="s">
        <v>655</v>
      </c>
      <c r="Q25" s="19" t="s">
        <v>705</v>
      </c>
      <c r="R25" s="19"/>
    </row>
    <row r="26" s="1" customFormat="1" ht="22.35" customHeight="1" spans="1:18">
      <c r="A26" s="9"/>
      <c r="B26" s="9"/>
      <c r="C26" s="10"/>
      <c r="D26" s="10"/>
      <c r="E26" s="10"/>
      <c r="F26" s="10"/>
      <c r="G26" s="10"/>
      <c r="H26" s="10"/>
      <c r="I26" s="10"/>
      <c r="J26" s="9"/>
      <c r="K26" s="19"/>
      <c r="L26" s="19" t="s">
        <v>657</v>
      </c>
      <c r="M26" s="19" t="s">
        <v>706</v>
      </c>
      <c r="N26" s="19" t="s">
        <v>502</v>
      </c>
      <c r="O26" s="19" t="s">
        <v>659</v>
      </c>
      <c r="P26" s="19" t="s">
        <v>497</v>
      </c>
      <c r="Q26" s="19" t="s">
        <v>707</v>
      </c>
      <c r="R26" s="19"/>
    </row>
    <row r="27" s="1" customFormat="1" ht="18.95" customHeight="1" spans="1:18">
      <c r="A27" s="9"/>
      <c r="B27" s="9"/>
      <c r="C27" s="10"/>
      <c r="D27" s="10"/>
      <c r="E27" s="10"/>
      <c r="F27" s="10"/>
      <c r="G27" s="10"/>
      <c r="H27" s="10"/>
      <c r="I27" s="10"/>
      <c r="J27" s="9"/>
      <c r="K27" s="19" t="s">
        <v>503</v>
      </c>
      <c r="L27" s="19" t="s">
        <v>661</v>
      </c>
      <c r="M27" s="19" t="s">
        <v>708</v>
      </c>
      <c r="N27" s="19" t="s">
        <v>502</v>
      </c>
      <c r="O27" s="19" t="s">
        <v>709</v>
      </c>
      <c r="P27" s="19" t="s">
        <v>514</v>
      </c>
      <c r="Q27" s="19" t="s">
        <v>710</v>
      </c>
      <c r="R27" s="19"/>
    </row>
    <row r="28" s="1" customFormat="1" ht="21.6" customHeight="1" spans="1:18">
      <c r="A28" s="11"/>
      <c r="B28" s="11"/>
      <c r="C28" s="12"/>
      <c r="D28" s="12"/>
      <c r="E28" s="12"/>
      <c r="F28" s="12"/>
      <c r="G28" s="12"/>
      <c r="H28" s="12"/>
      <c r="I28" s="12"/>
      <c r="J28" s="11"/>
      <c r="K28" s="20"/>
      <c r="L28" s="20" t="s">
        <v>569</v>
      </c>
      <c r="M28" s="20" t="s">
        <v>676</v>
      </c>
      <c r="N28" s="20" t="s">
        <v>502</v>
      </c>
      <c r="O28" s="20" t="s">
        <v>659</v>
      </c>
      <c r="P28" s="20" t="s">
        <v>497</v>
      </c>
      <c r="Q28" s="20" t="s">
        <v>711</v>
      </c>
      <c r="R28" s="20"/>
    </row>
    <row r="29" s="1" customFormat="1" ht="19.9" customHeight="1" spans="1:18">
      <c r="A29" s="13" t="s">
        <v>712</v>
      </c>
      <c r="B29" s="13" t="s">
        <v>713</v>
      </c>
      <c r="C29" s="14">
        <v>174.099621</v>
      </c>
      <c r="D29" s="14">
        <v>174.099621</v>
      </c>
      <c r="E29" s="14"/>
      <c r="F29" s="14"/>
      <c r="G29" s="14"/>
      <c r="H29" s="14">
        <v>153.099621</v>
      </c>
      <c r="I29" s="14">
        <v>21</v>
      </c>
      <c r="J29" s="13" t="s">
        <v>714</v>
      </c>
      <c r="K29" s="21" t="s">
        <v>478</v>
      </c>
      <c r="L29" s="21" t="s">
        <v>652</v>
      </c>
      <c r="M29" s="21" t="s">
        <v>703</v>
      </c>
      <c r="N29" s="21" t="s">
        <v>502</v>
      </c>
      <c r="O29" s="21" t="s">
        <v>715</v>
      </c>
      <c r="P29" s="21" t="s">
        <v>655</v>
      </c>
      <c r="Q29" s="21" t="s">
        <v>705</v>
      </c>
      <c r="R29" s="21"/>
    </row>
    <row r="30" s="1" customFormat="1" ht="22.35" customHeight="1" spans="1:18">
      <c r="A30" s="13"/>
      <c r="B30" s="13"/>
      <c r="C30" s="14"/>
      <c r="D30" s="14"/>
      <c r="E30" s="14"/>
      <c r="F30" s="14"/>
      <c r="G30" s="14"/>
      <c r="H30" s="14"/>
      <c r="I30" s="14"/>
      <c r="J30" s="13"/>
      <c r="K30" s="21"/>
      <c r="L30" s="21" t="s">
        <v>657</v>
      </c>
      <c r="M30" s="21" t="s">
        <v>716</v>
      </c>
      <c r="N30" s="21" t="s">
        <v>502</v>
      </c>
      <c r="O30" s="21" t="s">
        <v>659</v>
      </c>
      <c r="P30" s="21" t="s">
        <v>497</v>
      </c>
      <c r="Q30" s="21" t="s">
        <v>717</v>
      </c>
      <c r="R30" s="21"/>
    </row>
    <row r="31" s="1" customFormat="1" ht="18.95" customHeight="1" spans="1:18">
      <c r="A31" s="13"/>
      <c r="B31" s="13"/>
      <c r="C31" s="14"/>
      <c r="D31" s="14"/>
      <c r="E31" s="14"/>
      <c r="F31" s="14"/>
      <c r="G31" s="14"/>
      <c r="H31" s="14"/>
      <c r="I31" s="14"/>
      <c r="J31" s="13"/>
      <c r="K31" s="21" t="s">
        <v>503</v>
      </c>
      <c r="L31" s="21" t="s">
        <v>661</v>
      </c>
      <c r="M31" s="21" t="s">
        <v>708</v>
      </c>
      <c r="N31" s="21" t="s">
        <v>502</v>
      </c>
      <c r="O31" s="21" t="s">
        <v>709</v>
      </c>
      <c r="P31" s="21" t="s">
        <v>514</v>
      </c>
      <c r="Q31" s="21" t="s">
        <v>718</v>
      </c>
      <c r="R31" s="21"/>
    </row>
    <row r="32" s="1" customFormat="1" ht="21.6" customHeight="1" spans="1:18">
      <c r="A32" s="13"/>
      <c r="B32" s="13"/>
      <c r="C32" s="14"/>
      <c r="D32" s="14"/>
      <c r="E32" s="14"/>
      <c r="F32" s="14"/>
      <c r="G32" s="14"/>
      <c r="H32" s="14"/>
      <c r="I32" s="14"/>
      <c r="J32" s="13"/>
      <c r="K32" s="21"/>
      <c r="L32" s="21" t="s">
        <v>569</v>
      </c>
      <c r="M32" s="21" t="s">
        <v>676</v>
      </c>
      <c r="N32" s="21" t="s">
        <v>502</v>
      </c>
      <c r="O32" s="21" t="s">
        <v>659</v>
      </c>
      <c r="P32" s="21" t="s">
        <v>497</v>
      </c>
      <c r="Q32" s="21" t="s">
        <v>719</v>
      </c>
      <c r="R32" s="21"/>
    </row>
    <row r="33" s="1" customFormat="1" ht="19.9" customHeight="1" spans="1:18">
      <c r="A33" s="13" t="s">
        <v>720</v>
      </c>
      <c r="B33" s="13" t="s">
        <v>721</v>
      </c>
      <c r="C33" s="14">
        <v>132.193117</v>
      </c>
      <c r="D33" s="14">
        <v>132.193117</v>
      </c>
      <c r="E33" s="14"/>
      <c r="F33" s="14"/>
      <c r="G33" s="14"/>
      <c r="H33" s="14">
        <v>107.193117</v>
      </c>
      <c r="I33" s="14">
        <v>25</v>
      </c>
      <c r="J33" s="13" t="s">
        <v>702</v>
      </c>
      <c r="K33" s="21" t="s">
        <v>478</v>
      </c>
      <c r="L33" s="21" t="s">
        <v>652</v>
      </c>
      <c r="M33" s="21" t="s">
        <v>703</v>
      </c>
      <c r="N33" s="21" t="s">
        <v>502</v>
      </c>
      <c r="O33" s="21" t="s">
        <v>715</v>
      </c>
      <c r="P33" s="21" t="s">
        <v>655</v>
      </c>
      <c r="Q33" s="21" t="s">
        <v>705</v>
      </c>
      <c r="R33" s="21"/>
    </row>
    <row r="34" s="1" customFormat="1" ht="22.35" customHeight="1" spans="1:18">
      <c r="A34" s="13"/>
      <c r="B34" s="13"/>
      <c r="C34" s="14"/>
      <c r="D34" s="14"/>
      <c r="E34" s="14"/>
      <c r="F34" s="14"/>
      <c r="G34" s="14"/>
      <c r="H34" s="14"/>
      <c r="I34" s="14"/>
      <c r="J34" s="13"/>
      <c r="K34" s="21"/>
      <c r="L34" s="21" t="s">
        <v>657</v>
      </c>
      <c r="M34" s="21" t="s">
        <v>716</v>
      </c>
      <c r="N34" s="21" t="s">
        <v>502</v>
      </c>
      <c r="O34" s="21" t="s">
        <v>659</v>
      </c>
      <c r="P34" s="21" t="s">
        <v>497</v>
      </c>
      <c r="Q34" s="21" t="s">
        <v>722</v>
      </c>
      <c r="R34" s="21"/>
    </row>
    <row r="35" s="1" customFormat="1" ht="18.95" customHeight="1" spans="1:18">
      <c r="A35" s="13"/>
      <c r="B35" s="13"/>
      <c r="C35" s="14"/>
      <c r="D35" s="14"/>
      <c r="E35" s="14"/>
      <c r="F35" s="14"/>
      <c r="G35" s="14"/>
      <c r="H35" s="14"/>
      <c r="I35" s="14"/>
      <c r="J35" s="13"/>
      <c r="K35" s="21" t="s">
        <v>503</v>
      </c>
      <c r="L35" s="21" t="s">
        <v>661</v>
      </c>
      <c r="M35" s="21" t="s">
        <v>708</v>
      </c>
      <c r="N35" s="21" t="s">
        <v>502</v>
      </c>
      <c r="O35" s="21" t="s">
        <v>709</v>
      </c>
      <c r="P35" s="21" t="s">
        <v>514</v>
      </c>
      <c r="Q35" s="21" t="s">
        <v>718</v>
      </c>
      <c r="R35" s="21"/>
    </row>
    <row r="36" s="1" customFormat="1" ht="21.6" customHeight="1" spans="1:18">
      <c r="A36" s="13"/>
      <c r="B36" s="13"/>
      <c r="C36" s="14"/>
      <c r="D36" s="14"/>
      <c r="E36" s="14"/>
      <c r="F36" s="14"/>
      <c r="G36" s="14"/>
      <c r="H36" s="14"/>
      <c r="I36" s="14"/>
      <c r="J36" s="13"/>
      <c r="K36" s="21"/>
      <c r="L36" s="21" t="s">
        <v>569</v>
      </c>
      <c r="M36" s="21" t="s">
        <v>676</v>
      </c>
      <c r="N36" s="21" t="s">
        <v>502</v>
      </c>
      <c r="O36" s="21" t="s">
        <v>659</v>
      </c>
      <c r="P36" s="21" t="s">
        <v>497</v>
      </c>
      <c r="Q36" s="21" t="s">
        <v>711</v>
      </c>
      <c r="R36" s="21"/>
    </row>
    <row r="37" ht="33.95" customHeight="1" spans="1:18">
      <c r="A37" s="15">
        <v>421008</v>
      </c>
      <c r="B37" s="16" t="s">
        <v>723</v>
      </c>
      <c r="C37" s="17">
        <v>47.67</v>
      </c>
      <c r="D37" s="17">
        <v>47.67</v>
      </c>
      <c r="E37" s="17"/>
      <c r="F37" s="17"/>
      <c r="G37" s="17"/>
      <c r="H37" s="17">
        <v>47.67</v>
      </c>
      <c r="I37" s="17"/>
      <c r="J37" s="15"/>
      <c r="K37" s="15"/>
      <c r="L37" s="15"/>
      <c r="M37" s="15"/>
      <c r="N37" s="15"/>
      <c r="O37" s="15"/>
      <c r="P37" s="15"/>
      <c r="Q37" s="15"/>
      <c r="R37" s="16" t="s">
        <v>724</v>
      </c>
    </row>
  </sheetData>
  <mergeCells count="99">
    <mergeCell ref="A1:M1"/>
    <mergeCell ref="N1:R1"/>
    <mergeCell ref="A2:M2"/>
    <mergeCell ref="N2:P2"/>
    <mergeCell ref="Q2:R2"/>
    <mergeCell ref="C3:I3"/>
    <mergeCell ref="D4:G4"/>
    <mergeCell ref="H4:I4"/>
    <mergeCell ref="A3:A5"/>
    <mergeCell ref="A7:A10"/>
    <mergeCell ref="A11:A14"/>
    <mergeCell ref="A15:A18"/>
    <mergeCell ref="A19:A24"/>
    <mergeCell ref="A25:A28"/>
    <mergeCell ref="A29:A32"/>
    <mergeCell ref="A33:A36"/>
    <mergeCell ref="B3:B5"/>
    <mergeCell ref="B7:B10"/>
    <mergeCell ref="B11:B14"/>
    <mergeCell ref="B15:B18"/>
    <mergeCell ref="B19:B24"/>
    <mergeCell ref="B25:B28"/>
    <mergeCell ref="B29:B32"/>
    <mergeCell ref="B33:B36"/>
    <mergeCell ref="C4:C5"/>
    <mergeCell ref="C7:C10"/>
    <mergeCell ref="C11:C14"/>
    <mergeCell ref="C15:C18"/>
    <mergeCell ref="C19:C24"/>
    <mergeCell ref="C25:C28"/>
    <mergeCell ref="C29:C32"/>
    <mergeCell ref="C33:C36"/>
    <mergeCell ref="D7:D10"/>
    <mergeCell ref="D11:D14"/>
    <mergeCell ref="D15:D18"/>
    <mergeCell ref="D19:D24"/>
    <mergeCell ref="D25:D28"/>
    <mergeCell ref="D29:D32"/>
    <mergeCell ref="D33:D36"/>
    <mergeCell ref="E7:E10"/>
    <mergeCell ref="E11:E14"/>
    <mergeCell ref="E15:E18"/>
    <mergeCell ref="E19:E24"/>
    <mergeCell ref="E25:E28"/>
    <mergeCell ref="E29:E32"/>
    <mergeCell ref="E33:E36"/>
    <mergeCell ref="F7:F10"/>
    <mergeCell ref="F11:F14"/>
    <mergeCell ref="F15:F18"/>
    <mergeCell ref="F19:F24"/>
    <mergeCell ref="F25:F28"/>
    <mergeCell ref="F29:F32"/>
    <mergeCell ref="F33:F36"/>
    <mergeCell ref="G7:G10"/>
    <mergeCell ref="G11:G14"/>
    <mergeCell ref="G15:G18"/>
    <mergeCell ref="G19:G24"/>
    <mergeCell ref="G25:G28"/>
    <mergeCell ref="G29:G32"/>
    <mergeCell ref="G33:G36"/>
    <mergeCell ref="H7:H10"/>
    <mergeCell ref="H11:H14"/>
    <mergeCell ref="H15:H18"/>
    <mergeCell ref="H19:H24"/>
    <mergeCell ref="H25:H28"/>
    <mergeCell ref="H29:H32"/>
    <mergeCell ref="H33:H36"/>
    <mergeCell ref="I7:I10"/>
    <mergeCell ref="I11:I14"/>
    <mergeCell ref="I15:I18"/>
    <mergeCell ref="I19:I24"/>
    <mergeCell ref="I25:I28"/>
    <mergeCell ref="I29:I32"/>
    <mergeCell ref="I33:I36"/>
    <mergeCell ref="J3:J5"/>
    <mergeCell ref="J7:J10"/>
    <mergeCell ref="J11:J14"/>
    <mergeCell ref="J15:J18"/>
    <mergeCell ref="J19:J24"/>
    <mergeCell ref="J25:J28"/>
    <mergeCell ref="J29:J32"/>
    <mergeCell ref="J33:J36"/>
    <mergeCell ref="K7:K8"/>
    <mergeCell ref="K9:K10"/>
    <mergeCell ref="K11:K12"/>
    <mergeCell ref="K13:K14"/>
    <mergeCell ref="K15:K16"/>
    <mergeCell ref="K17:K18"/>
    <mergeCell ref="K19:K22"/>
    <mergeCell ref="K23:K24"/>
    <mergeCell ref="K25:K26"/>
    <mergeCell ref="K27:K28"/>
    <mergeCell ref="K29:K30"/>
    <mergeCell ref="K31:K32"/>
    <mergeCell ref="K33:K34"/>
    <mergeCell ref="K35:K36"/>
    <mergeCell ref="L19:L21"/>
    <mergeCell ref="N3:R4"/>
    <mergeCell ref="K3:M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40"/>
  <sheetViews>
    <sheetView topLeftCell="A19" workbookViewId="0">
      <selection activeCell="C31" sqref="C31"/>
    </sheetView>
  </sheetViews>
  <sheetFormatPr defaultColWidth="10" defaultRowHeight="16.8" outlineLevelCol="7"/>
  <cols>
    <col min="1" max="1" width="29.5" customWidth="1"/>
    <col min="2" max="2" width="10.1346153846154" customWidth="1"/>
    <col min="3" max="3" width="23.1346153846154" customWidth="1"/>
    <col min="4" max="4" width="10.6346153846154" customWidth="1"/>
    <col min="5" max="5" width="24" customWidth="1"/>
    <col min="6" max="6" width="10.5" customWidth="1"/>
    <col min="7" max="7" width="20.25" customWidth="1"/>
    <col min="8" max="8" width="11" customWidth="1"/>
    <col min="9" max="9" width="9.75" customWidth="1"/>
  </cols>
  <sheetData>
    <row r="1" ht="6.95" customHeight="1" spans="1:8">
      <c r="A1" s="23"/>
      <c r="H1" s="147"/>
    </row>
    <row r="2" ht="24.2" customHeight="1" spans="1:8">
      <c r="A2" s="146" t="s">
        <v>6</v>
      </c>
      <c r="B2" s="146"/>
      <c r="C2" s="146"/>
      <c r="D2" s="146"/>
      <c r="E2" s="146"/>
      <c r="F2" s="146"/>
      <c r="G2" s="146"/>
      <c r="H2" s="146"/>
    </row>
    <row r="3" ht="17.25" customHeight="1" spans="1:8">
      <c r="A3" s="4" t="s">
        <v>29</v>
      </c>
      <c r="B3" s="4"/>
      <c r="C3" s="4"/>
      <c r="D3" s="4"/>
      <c r="E3" s="4"/>
      <c r="F3" s="4"/>
      <c r="G3" s="22" t="s">
        <v>30</v>
      </c>
      <c r="H3" s="22"/>
    </row>
    <row r="4" ht="17.85" customHeight="1" spans="1:8">
      <c r="A4" s="5" t="s">
        <v>31</v>
      </c>
      <c r="B4" s="5"/>
      <c r="C4" s="5" t="s">
        <v>32</v>
      </c>
      <c r="D4" s="5"/>
      <c r="E4" s="5"/>
      <c r="F4" s="5"/>
      <c r="G4" s="5"/>
      <c r="H4" s="5"/>
    </row>
    <row r="5" ht="22.35" customHeight="1" spans="1:8">
      <c r="A5" s="5" t="s">
        <v>33</v>
      </c>
      <c r="B5" s="5" t="s">
        <v>34</v>
      </c>
      <c r="C5" s="5" t="s">
        <v>35</v>
      </c>
      <c r="D5" s="5" t="s">
        <v>34</v>
      </c>
      <c r="E5" s="5" t="s">
        <v>36</v>
      </c>
      <c r="F5" s="5" t="s">
        <v>34</v>
      </c>
      <c r="G5" s="5" t="s">
        <v>37</v>
      </c>
      <c r="H5" s="5" t="s">
        <v>34</v>
      </c>
    </row>
    <row r="6" ht="16.35" customHeight="1" spans="1:8">
      <c r="A6" s="27" t="s">
        <v>38</v>
      </c>
      <c r="B6" s="28">
        <f>B7+B8</f>
        <v>2618.61</v>
      </c>
      <c r="C6" s="7" t="s">
        <v>39</v>
      </c>
      <c r="D6" s="92"/>
      <c r="E6" s="27" t="s">
        <v>40</v>
      </c>
      <c r="F6" s="26">
        <f>F7+F8</f>
        <v>2132.95</v>
      </c>
      <c r="G6" s="7" t="s">
        <v>41</v>
      </c>
      <c r="H6" s="28">
        <v>848.359456</v>
      </c>
    </row>
    <row r="7" ht="16.35" customHeight="1" spans="1:8">
      <c r="A7" s="7" t="s">
        <v>42</v>
      </c>
      <c r="B7" s="28">
        <v>2368.61</v>
      </c>
      <c r="C7" s="7" t="s">
        <v>43</v>
      </c>
      <c r="D7" s="92"/>
      <c r="E7" s="7" t="s">
        <v>44</v>
      </c>
      <c r="F7" s="28">
        <v>2022.25</v>
      </c>
      <c r="G7" s="7" t="s">
        <v>45</v>
      </c>
      <c r="H7" s="28">
        <v>182.1</v>
      </c>
    </row>
    <row r="8" ht="16.35" customHeight="1" spans="1:8">
      <c r="A8" s="27" t="s">
        <v>46</v>
      </c>
      <c r="B8" s="28">
        <v>250</v>
      </c>
      <c r="C8" s="7" t="s">
        <v>47</v>
      </c>
      <c r="D8" s="92"/>
      <c r="E8" s="7" t="s">
        <v>48</v>
      </c>
      <c r="F8" s="28">
        <v>110.7</v>
      </c>
      <c r="G8" s="7" t="s">
        <v>49</v>
      </c>
      <c r="H8" s="28"/>
    </row>
    <row r="9" ht="16.35" customHeight="1" spans="1:8">
      <c r="A9" s="7" t="s">
        <v>50</v>
      </c>
      <c r="B9" s="28"/>
      <c r="C9" s="7" t="s">
        <v>51</v>
      </c>
      <c r="D9" s="92"/>
      <c r="E9" s="7" t="s">
        <v>52</v>
      </c>
      <c r="F9" s="28"/>
      <c r="G9" s="7" t="s">
        <v>53</v>
      </c>
      <c r="H9" s="28"/>
    </row>
    <row r="10" ht="16.35" customHeight="1" spans="1:8">
      <c r="A10" s="7" t="s">
        <v>54</v>
      </c>
      <c r="B10" s="28"/>
      <c r="C10" s="7" t="s">
        <v>55</v>
      </c>
      <c r="D10" s="92"/>
      <c r="E10" s="27" t="s">
        <v>56</v>
      </c>
      <c r="F10" s="26">
        <v>485.66</v>
      </c>
      <c r="G10" s="7" t="s">
        <v>57</v>
      </c>
      <c r="H10" s="28">
        <v>1347.51</v>
      </c>
    </row>
    <row r="11" ht="16.35" customHeight="1" spans="1:8">
      <c r="A11" s="7" t="s">
        <v>58</v>
      </c>
      <c r="B11" s="28"/>
      <c r="C11" s="7" t="s">
        <v>59</v>
      </c>
      <c r="D11" s="92"/>
      <c r="E11" s="7" t="s">
        <v>60</v>
      </c>
      <c r="F11" s="28">
        <v>100.5</v>
      </c>
      <c r="G11" s="7" t="s">
        <v>61</v>
      </c>
      <c r="H11" s="28"/>
    </row>
    <row r="12" ht="16.35" customHeight="1" spans="1:8">
      <c r="A12" s="7" t="s">
        <v>62</v>
      </c>
      <c r="B12" s="28"/>
      <c r="C12" s="7" t="s">
        <v>63</v>
      </c>
      <c r="D12" s="92"/>
      <c r="E12" s="7" t="s">
        <v>64</v>
      </c>
      <c r="F12" s="28">
        <v>144.516</v>
      </c>
      <c r="G12" s="7" t="s">
        <v>65</v>
      </c>
      <c r="H12" s="28"/>
    </row>
    <row r="13" ht="16.35" customHeight="1" spans="1:8">
      <c r="A13" s="7" t="s">
        <v>66</v>
      </c>
      <c r="B13" s="28"/>
      <c r="C13" s="7" t="s">
        <v>67</v>
      </c>
      <c r="D13" s="92">
        <v>219.74</v>
      </c>
      <c r="E13" s="7" t="s">
        <v>68</v>
      </c>
      <c r="F13" s="28"/>
      <c r="G13" s="7" t="s">
        <v>69</v>
      </c>
      <c r="H13" s="28"/>
    </row>
    <row r="14" ht="16.35" customHeight="1" spans="1:8">
      <c r="A14" s="7" t="s">
        <v>70</v>
      </c>
      <c r="B14" s="28"/>
      <c r="C14" s="7" t="s">
        <v>71</v>
      </c>
      <c r="D14" s="92"/>
      <c r="E14" s="7" t="s">
        <v>72</v>
      </c>
      <c r="F14" s="28"/>
      <c r="G14" s="7" t="s">
        <v>73</v>
      </c>
      <c r="H14" s="28"/>
    </row>
    <row r="15" ht="16.35" customHeight="1" spans="1:8">
      <c r="A15" s="7" t="s">
        <v>74</v>
      </c>
      <c r="B15" s="28"/>
      <c r="C15" s="7" t="s">
        <v>75</v>
      </c>
      <c r="D15" s="92">
        <v>95.68</v>
      </c>
      <c r="E15" s="7" t="s">
        <v>76</v>
      </c>
      <c r="F15" s="28"/>
      <c r="G15" s="7" t="s">
        <v>77</v>
      </c>
      <c r="H15" s="28"/>
    </row>
    <row r="16" ht="16.35" customHeight="1" spans="1:8">
      <c r="A16" s="7" t="s">
        <v>78</v>
      </c>
      <c r="B16" s="28"/>
      <c r="C16" s="7" t="s">
        <v>79</v>
      </c>
      <c r="D16" s="92"/>
      <c r="E16" s="7" t="s">
        <v>80</v>
      </c>
      <c r="F16" s="28"/>
      <c r="G16" s="7" t="s">
        <v>81</v>
      </c>
      <c r="H16" s="28"/>
    </row>
    <row r="17" ht="16.35" customHeight="1" spans="1:8">
      <c r="A17" s="7" t="s">
        <v>82</v>
      </c>
      <c r="B17" s="28"/>
      <c r="C17" s="7" t="s">
        <v>83</v>
      </c>
      <c r="D17" s="92"/>
      <c r="E17" s="7" t="s">
        <v>84</v>
      </c>
      <c r="F17" s="28"/>
      <c r="G17" s="7" t="s">
        <v>85</v>
      </c>
      <c r="H17" s="28"/>
    </row>
    <row r="18" ht="16.35" customHeight="1" spans="1:8">
      <c r="A18" s="7" t="s">
        <v>86</v>
      </c>
      <c r="B18" s="28"/>
      <c r="C18" s="7" t="s">
        <v>87</v>
      </c>
      <c r="D18" s="92">
        <v>2164.97</v>
      </c>
      <c r="E18" s="7" t="s">
        <v>88</v>
      </c>
      <c r="F18" s="28"/>
      <c r="G18" s="7" t="s">
        <v>89</v>
      </c>
      <c r="H18" s="28"/>
    </row>
    <row r="19" ht="16.35" customHeight="1" spans="1:8">
      <c r="A19" s="7" t="s">
        <v>90</v>
      </c>
      <c r="B19" s="28"/>
      <c r="C19" s="7" t="s">
        <v>91</v>
      </c>
      <c r="D19" s="92"/>
      <c r="E19" s="7" t="s">
        <v>92</v>
      </c>
      <c r="F19" s="28"/>
      <c r="G19" s="7" t="s">
        <v>93</v>
      </c>
      <c r="H19" s="28">
        <v>240.64</v>
      </c>
    </row>
    <row r="20" ht="16.35" customHeight="1" spans="1:8">
      <c r="A20" s="27" t="s">
        <v>94</v>
      </c>
      <c r="B20" s="26"/>
      <c r="C20" s="7" t="s">
        <v>95</v>
      </c>
      <c r="D20" s="92"/>
      <c r="E20" s="7" t="s">
        <v>96</v>
      </c>
      <c r="F20" s="28">
        <v>240.64</v>
      </c>
      <c r="G20" s="7"/>
      <c r="H20" s="28"/>
    </row>
    <row r="21" ht="16.35" customHeight="1" spans="1:8">
      <c r="A21" s="27" t="s">
        <v>97</v>
      </c>
      <c r="B21" s="26"/>
      <c r="C21" s="7" t="s">
        <v>98</v>
      </c>
      <c r="D21" s="92"/>
      <c r="E21" s="27" t="s">
        <v>99</v>
      </c>
      <c r="F21" s="26"/>
      <c r="G21" s="7"/>
      <c r="H21" s="28"/>
    </row>
    <row r="22" ht="16.35" customHeight="1" spans="1:8">
      <c r="A22" s="27" t="s">
        <v>100</v>
      </c>
      <c r="B22" s="26"/>
      <c r="C22" s="7" t="s">
        <v>101</v>
      </c>
      <c r="D22" s="92"/>
      <c r="E22" s="7"/>
      <c r="F22" s="7"/>
      <c r="G22" s="7"/>
      <c r="H22" s="28"/>
    </row>
    <row r="23" ht="16.35" customHeight="1" spans="1:8">
      <c r="A23" s="27" t="s">
        <v>102</v>
      </c>
      <c r="B23" s="26"/>
      <c r="C23" s="7" t="s">
        <v>103</v>
      </c>
      <c r="D23" s="92"/>
      <c r="E23" s="7"/>
      <c r="F23" s="7"/>
      <c r="G23" s="7"/>
      <c r="H23" s="28"/>
    </row>
    <row r="24" ht="16.35" customHeight="1" spans="1:8">
      <c r="A24" s="27" t="s">
        <v>104</v>
      </c>
      <c r="B24" s="26"/>
      <c r="C24" s="7" t="s">
        <v>105</v>
      </c>
      <c r="D24" s="92"/>
      <c r="E24" s="7"/>
      <c r="F24" s="7"/>
      <c r="G24" s="7"/>
      <c r="H24" s="28"/>
    </row>
    <row r="25" ht="16.35" customHeight="1" spans="1:8">
      <c r="A25" s="7" t="s">
        <v>106</v>
      </c>
      <c r="B25" s="28"/>
      <c r="C25" s="7" t="s">
        <v>107</v>
      </c>
      <c r="D25" s="92">
        <v>138.22</v>
      </c>
      <c r="E25" s="7"/>
      <c r="F25" s="7"/>
      <c r="G25" s="7"/>
      <c r="H25" s="28"/>
    </row>
    <row r="26" ht="16.35" customHeight="1" spans="1:8">
      <c r="A26" s="7" t="s">
        <v>108</v>
      </c>
      <c r="B26" s="28"/>
      <c r="C26" s="7" t="s">
        <v>109</v>
      </c>
      <c r="D26" s="92"/>
      <c r="E26" s="7"/>
      <c r="F26" s="7"/>
      <c r="G26" s="7"/>
      <c r="H26" s="28"/>
    </row>
    <row r="27" ht="16.35" customHeight="1" spans="1:8">
      <c r="A27" s="7" t="s">
        <v>110</v>
      </c>
      <c r="B27" s="28"/>
      <c r="C27" s="7" t="s">
        <v>111</v>
      </c>
      <c r="D27" s="92"/>
      <c r="E27" s="7"/>
      <c r="F27" s="7"/>
      <c r="G27" s="7"/>
      <c r="H27" s="28"/>
    </row>
    <row r="28" ht="16.35" customHeight="1" spans="1:8">
      <c r="A28" s="27" t="s">
        <v>112</v>
      </c>
      <c r="B28" s="26"/>
      <c r="C28" s="7" t="s">
        <v>113</v>
      </c>
      <c r="D28" s="92"/>
      <c r="E28" s="7"/>
      <c r="F28" s="7"/>
      <c r="G28" s="7"/>
      <c r="H28" s="28"/>
    </row>
    <row r="29" ht="16.35" customHeight="1" spans="1:8">
      <c r="A29" s="27" t="s">
        <v>114</v>
      </c>
      <c r="B29" s="26"/>
      <c r="C29" s="7" t="s">
        <v>115</v>
      </c>
      <c r="D29" s="92"/>
      <c r="E29" s="7"/>
      <c r="F29" s="7"/>
      <c r="G29" s="7"/>
      <c r="H29" s="28"/>
    </row>
    <row r="30" ht="16.35" customHeight="1" spans="1:8">
      <c r="A30" s="27" t="s">
        <v>116</v>
      </c>
      <c r="B30" s="26"/>
      <c r="C30" s="7" t="s">
        <v>117</v>
      </c>
      <c r="D30" s="92"/>
      <c r="E30" s="7"/>
      <c r="F30" s="7"/>
      <c r="G30" s="7"/>
      <c r="H30" s="28"/>
    </row>
    <row r="31" ht="16.35" customHeight="1" spans="1:8">
      <c r="A31" s="27" t="s">
        <v>118</v>
      </c>
      <c r="B31" s="26"/>
      <c r="C31" s="7" t="s">
        <v>119</v>
      </c>
      <c r="D31" s="92"/>
      <c r="E31" s="7"/>
      <c r="F31" s="7"/>
      <c r="G31" s="7"/>
      <c r="H31" s="28"/>
    </row>
    <row r="32" ht="16.35" customHeight="1" spans="1:8">
      <c r="A32" s="27" t="s">
        <v>120</v>
      </c>
      <c r="B32" s="26"/>
      <c r="C32" s="7" t="s">
        <v>121</v>
      </c>
      <c r="D32" s="92"/>
      <c r="E32" s="7"/>
      <c r="F32" s="7"/>
      <c r="G32" s="7"/>
      <c r="H32" s="28"/>
    </row>
    <row r="33" ht="16.35" customHeight="1" spans="1:8">
      <c r="A33" s="7"/>
      <c r="B33" s="7"/>
      <c r="C33" s="7" t="s">
        <v>122</v>
      </c>
      <c r="D33" s="92"/>
      <c r="E33" s="7"/>
      <c r="F33" s="7"/>
      <c r="G33" s="7"/>
      <c r="H33" s="7"/>
    </row>
    <row r="34" ht="16.35" customHeight="1" spans="1:8">
      <c r="A34" s="7"/>
      <c r="B34" s="7"/>
      <c r="C34" s="7" t="s">
        <v>123</v>
      </c>
      <c r="D34" s="92"/>
      <c r="E34" s="7"/>
      <c r="F34" s="7"/>
      <c r="G34" s="7"/>
      <c r="H34" s="7"/>
    </row>
    <row r="35" ht="16.35" customHeight="1" spans="1:8">
      <c r="A35" s="7"/>
      <c r="B35" s="7"/>
      <c r="C35" s="7" t="s">
        <v>124</v>
      </c>
      <c r="D35" s="92"/>
      <c r="E35" s="7"/>
      <c r="F35" s="7"/>
      <c r="G35" s="7"/>
      <c r="H35" s="7"/>
    </row>
    <row r="36" ht="16.35" customHeight="1" spans="1:8">
      <c r="A36" s="7"/>
      <c r="B36" s="7"/>
      <c r="C36" s="7"/>
      <c r="D36" s="7"/>
      <c r="E36" s="7"/>
      <c r="F36" s="7"/>
      <c r="G36" s="7"/>
      <c r="H36" s="7"/>
    </row>
    <row r="37" ht="16.35" customHeight="1" spans="1:8">
      <c r="A37" s="27" t="s">
        <v>125</v>
      </c>
      <c r="B37" s="26">
        <f>B6</f>
        <v>2618.61</v>
      </c>
      <c r="C37" s="27" t="s">
        <v>126</v>
      </c>
      <c r="D37" s="26">
        <f>D13+D15+D18+D25</f>
        <v>2618.61</v>
      </c>
      <c r="E37" s="27" t="s">
        <v>126</v>
      </c>
      <c r="F37" s="26">
        <f>F6+F10</f>
        <v>2618.61</v>
      </c>
      <c r="G37" s="27" t="s">
        <v>126</v>
      </c>
      <c r="H37" s="26">
        <f>H6+H7+H8+H9+H10+H11+H12+H13+H14+H15+H16+H17+H18+H19</f>
        <v>2618.609456</v>
      </c>
    </row>
    <row r="38" ht="16.35" customHeight="1" spans="1:8">
      <c r="A38" s="27" t="s">
        <v>127</v>
      </c>
      <c r="B38" s="26"/>
      <c r="C38" s="27" t="s">
        <v>128</v>
      </c>
      <c r="D38" s="26"/>
      <c r="E38" s="27" t="s">
        <v>128</v>
      </c>
      <c r="F38" s="26"/>
      <c r="G38" s="27" t="s">
        <v>128</v>
      </c>
      <c r="H38" s="26"/>
    </row>
    <row r="39" ht="16.35" customHeight="1" spans="1:8">
      <c r="A39" s="7"/>
      <c r="B39" s="28"/>
      <c r="C39" s="7"/>
      <c r="D39" s="28"/>
      <c r="E39" s="27"/>
      <c r="F39" s="26"/>
      <c r="G39" s="27"/>
      <c r="H39" s="26"/>
    </row>
    <row r="40" ht="16.35" customHeight="1" spans="1:8">
      <c r="A40" s="27" t="s">
        <v>129</v>
      </c>
      <c r="B40" s="26">
        <f>B37</f>
        <v>2618.61</v>
      </c>
      <c r="C40" s="27" t="s">
        <v>130</v>
      </c>
      <c r="D40" s="26">
        <f>D37</f>
        <v>2618.61</v>
      </c>
      <c r="E40" s="27" t="s">
        <v>130</v>
      </c>
      <c r="F40" s="26">
        <f>F37</f>
        <v>2618.61</v>
      </c>
      <c r="G40" s="27" t="s">
        <v>130</v>
      </c>
      <c r="H40" s="26">
        <f>H37</f>
        <v>2618.609456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Y16"/>
  <sheetViews>
    <sheetView workbookViewId="0">
      <selection activeCell="D19" sqref="D19"/>
    </sheetView>
  </sheetViews>
  <sheetFormatPr defaultColWidth="10" defaultRowHeight="16.8"/>
  <cols>
    <col min="1" max="1" width="5.88461538461539" customWidth="1"/>
    <col min="2" max="2" width="16.1346153846154" customWidth="1"/>
    <col min="3" max="3" width="8.25" customWidth="1"/>
    <col min="4" max="25" width="7.75" customWidth="1"/>
    <col min="26" max="26" width="9.75" customWidth="1"/>
  </cols>
  <sheetData>
    <row r="1" ht="16.35" customHeight="1" spans="1:1">
      <c r="A1" s="23"/>
    </row>
    <row r="2" ht="33.6" customHeight="1" spans="1:25">
      <c r="A2" s="3" t="s">
        <v>7</v>
      </c>
      <c r="B2" s="3"/>
      <c r="C2" s="3"/>
      <c r="D2" s="3"/>
      <c r="E2" s="3"/>
      <c r="F2" s="3"/>
      <c r="G2" s="3"/>
      <c r="H2" s="3"/>
      <c r="I2" s="3"/>
      <c r="J2" s="3"/>
      <c r="K2" s="3"/>
      <c r="L2" s="3"/>
      <c r="M2" s="3"/>
      <c r="N2" s="3"/>
      <c r="O2" s="3"/>
      <c r="P2" s="3"/>
      <c r="Q2" s="3"/>
      <c r="R2" s="3"/>
      <c r="S2" s="3" t="s">
        <v>7</v>
      </c>
      <c r="T2" s="3"/>
      <c r="U2" s="3"/>
      <c r="V2" s="3"/>
      <c r="W2" s="3"/>
      <c r="X2" s="3"/>
      <c r="Y2" s="3"/>
    </row>
    <row r="3" ht="22.35" customHeight="1" spans="1:25">
      <c r="A3" s="4" t="s">
        <v>131</v>
      </c>
      <c r="B3" s="4"/>
      <c r="C3" s="4"/>
      <c r="D3" s="4"/>
      <c r="E3" s="4"/>
      <c r="F3" s="4"/>
      <c r="G3" s="4"/>
      <c r="H3" s="4"/>
      <c r="I3" s="4"/>
      <c r="J3" s="4"/>
      <c r="K3" s="4"/>
      <c r="L3" s="4"/>
      <c r="M3" s="4"/>
      <c r="N3" s="4"/>
      <c r="O3" s="4"/>
      <c r="P3" s="4"/>
      <c r="Q3" s="4"/>
      <c r="R3" s="4"/>
      <c r="S3" s="4" t="s">
        <v>29</v>
      </c>
      <c r="T3" s="4"/>
      <c r="U3" s="4"/>
      <c r="V3" s="4"/>
      <c r="W3" s="4"/>
      <c r="X3" s="22" t="s">
        <v>30</v>
      </c>
      <c r="Y3" s="22"/>
    </row>
    <row r="4" ht="22.35" customHeight="1" spans="1:25">
      <c r="A4" s="124" t="s">
        <v>132</v>
      </c>
      <c r="B4" s="124" t="s">
        <v>133</v>
      </c>
      <c r="C4" s="124" t="s">
        <v>134</v>
      </c>
      <c r="D4" s="124" t="s">
        <v>135</v>
      </c>
      <c r="E4" s="124"/>
      <c r="F4" s="124"/>
      <c r="G4" s="124"/>
      <c r="H4" s="124"/>
      <c r="I4" s="124"/>
      <c r="J4" s="124"/>
      <c r="K4" s="124"/>
      <c r="L4" s="124"/>
      <c r="M4" s="124"/>
      <c r="N4" s="124"/>
      <c r="O4" s="124"/>
      <c r="P4" s="124"/>
      <c r="Q4" s="124"/>
      <c r="R4" s="124"/>
      <c r="S4" s="124" t="s">
        <v>127</v>
      </c>
      <c r="T4" s="124"/>
      <c r="U4" s="124"/>
      <c r="V4" s="124"/>
      <c r="W4" s="124"/>
      <c r="X4" s="124"/>
      <c r="Y4" s="124"/>
    </row>
    <row r="5" ht="22.35" customHeight="1" spans="1:25">
      <c r="A5" s="124"/>
      <c r="B5" s="124"/>
      <c r="C5" s="124"/>
      <c r="D5" s="124" t="s">
        <v>136</v>
      </c>
      <c r="E5" s="124" t="s">
        <v>137</v>
      </c>
      <c r="F5" s="124" t="s">
        <v>138</v>
      </c>
      <c r="G5" s="124" t="s">
        <v>139</v>
      </c>
      <c r="H5" s="124" t="s">
        <v>140</v>
      </c>
      <c r="I5" s="124" t="s">
        <v>141</v>
      </c>
      <c r="J5" s="124" t="s">
        <v>142</v>
      </c>
      <c r="K5" s="124"/>
      <c r="L5" s="124"/>
      <c r="M5" s="124"/>
      <c r="N5" s="124" t="s">
        <v>143</v>
      </c>
      <c r="O5" s="124" t="s">
        <v>144</v>
      </c>
      <c r="P5" s="124" t="s">
        <v>145</v>
      </c>
      <c r="Q5" s="124" t="s">
        <v>146</v>
      </c>
      <c r="R5" s="124" t="s">
        <v>147</v>
      </c>
      <c r="S5" s="124" t="s">
        <v>136</v>
      </c>
      <c r="T5" s="124" t="s">
        <v>137</v>
      </c>
      <c r="U5" s="124" t="s">
        <v>138</v>
      </c>
      <c r="V5" s="124" t="s">
        <v>139</v>
      </c>
      <c r="W5" s="124" t="s">
        <v>140</v>
      </c>
      <c r="X5" s="124" t="s">
        <v>141</v>
      </c>
      <c r="Y5" s="124" t="s">
        <v>148</v>
      </c>
    </row>
    <row r="6" ht="22.35" customHeight="1" spans="1:25">
      <c r="A6" s="124"/>
      <c r="B6" s="124"/>
      <c r="C6" s="124"/>
      <c r="D6" s="124"/>
      <c r="E6" s="124"/>
      <c r="F6" s="124"/>
      <c r="G6" s="124"/>
      <c r="H6" s="124"/>
      <c r="I6" s="124"/>
      <c r="J6" s="124" t="s">
        <v>149</v>
      </c>
      <c r="K6" s="124" t="s">
        <v>150</v>
      </c>
      <c r="L6" s="124" t="s">
        <v>151</v>
      </c>
      <c r="M6" s="124" t="s">
        <v>140</v>
      </c>
      <c r="N6" s="124"/>
      <c r="O6" s="124"/>
      <c r="P6" s="124"/>
      <c r="Q6" s="124"/>
      <c r="R6" s="124"/>
      <c r="S6" s="124"/>
      <c r="T6" s="124"/>
      <c r="U6" s="124"/>
      <c r="V6" s="124"/>
      <c r="W6" s="124"/>
      <c r="X6" s="124"/>
      <c r="Y6" s="124"/>
    </row>
    <row r="7" ht="22.9" customHeight="1" spans="1:25">
      <c r="A7" s="27"/>
      <c r="B7" s="27" t="s">
        <v>134</v>
      </c>
      <c r="C7" s="91">
        <f>C8</f>
        <v>2618.605241</v>
      </c>
      <c r="D7" s="91">
        <f>D8</f>
        <v>2618.605241</v>
      </c>
      <c r="E7" s="91">
        <f>E8</f>
        <v>2618.605241</v>
      </c>
      <c r="F7" s="91"/>
      <c r="G7" s="91"/>
      <c r="H7" s="91"/>
      <c r="I7" s="91"/>
      <c r="J7" s="91"/>
      <c r="K7" s="91"/>
      <c r="L7" s="91"/>
      <c r="M7" s="91"/>
      <c r="N7" s="91"/>
      <c r="O7" s="91"/>
      <c r="P7" s="91"/>
      <c r="Q7" s="91"/>
      <c r="R7" s="91"/>
      <c r="S7" s="91"/>
      <c r="T7" s="91"/>
      <c r="U7" s="91"/>
      <c r="V7" s="91"/>
      <c r="W7" s="91"/>
      <c r="X7" s="91"/>
      <c r="Y7" s="91"/>
    </row>
    <row r="8" ht="22.9" customHeight="1" spans="1:25">
      <c r="A8" s="25">
        <v>421</v>
      </c>
      <c r="B8" s="25" t="s">
        <v>3</v>
      </c>
      <c r="C8" s="91">
        <f>SUM(C9:C16)</f>
        <v>2618.605241</v>
      </c>
      <c r="D8" s="91">
        <f>SUM(D9:D16)</f>
        <v>2618.605241</v>
      </c>
      <c r="E8" s="91">
        <f>SUM(E9:E16)</f>
        <v>2618.605241</v>
      </c>
      <c r="F8" s="91"/>
      <c r="G8" s="91"/>
      <c r="H8" s="91"/>
      <c r="I8" s="91"/>
      <c r="J8" s="91"/>
      <c r="K8" s="91"/>
      <c r="L8" s="91"/>
      <c r="M8" s="91"/>
      <c r="N8" s="91"/>
      <c r="O8" s="91"/>
      <c r="P8" s="91"/>
      <c r="Q8" s="91"/>
      <c r="R8" s="91"/>
      <c r="S8" s="91"/>
      <c r="T8" s="91"/>
      <c r="U8" s="91"/>
      <c r="V8" s="91"/>
      <c r="W8" s="91"/>
      <c r="X8" s="91"/>
      <c r="Y8" s="91"/>
    </row>
    <row r="9" ht="22.9" customHeight="1" spans="1:25">
      <c r="A9" s="145" t="s">
        <v>152</v>
      </c>
      <c r="B9" s="145" t="s">
        <v>153</v>
      </c>
      <c r="C9" s="92">
        <v>1030.459456</v>
      </c>
      <c r="D9" s="92">
        <v>1030.459456</v>
      </c>
      <c r="E9" s="28">
        <v>1030.459456</v>
      </c>
      <c r="F9" s="28"/>
      <c r="G9" s="28"/>
      <c r="H9" s="28"/>
      <c r="I9" s="28"/>
      <c r="J9" s="28"/>
      <c r="K9" s="28"/>
      <c r="L9" s="28"/>
      <c r="M9" s="28"/>
      <c r="N9" s="28"/>
      <c r="O9" s="28"/>
      <c r="P9" s="28"/>
      <c r="Q9" s="28"/>
      <c r="R9" s="28"/>
      <c r="S9" s="28"/>
      <c r="T9" s="28"/>
      <c r="U9" s="28"/>
      <c r="V9" s="28"/>
      <c r="W9" s="28"/>
      <c r="X9" s="28"/>
      <c r="Y9" s="28"/>
    </row>
    <row r="10" ht="22.9" customHeight="1" spans="1:25">
      <c r="A10" s="145" t="s">
        <v>154</v>
      </c>
      <c r="B10" s="145" t="s">
        <v>155</v>
      </c>
      <c r="C10" s="92">
        <v>427.400011</v>
      </c>
      <c r="D10" s="92">
        <v>427.400011</v>
      </c>
      <c r="E10" s="28">
        <v>427.400011</v>
      </c>
      <c r="F10" s="28"/>
      <c r="G10" s="28"/>
      <c r="H10" s="28"/>
      <c r="I10" s="28"/>
      <c r="J10" s="28"/>
      <c r="K10" s="28"/>
      <c r="L10" s="28"/>
      <c r="M10" s="28"/>
      <c r="N10" s="28"/>
      <c r="O10" s="28"/>
      <c r="P10" s="28"/>
      <c r="Q10" s="28"/>
      <c r="R10" s="28"/>
      <c r="S10" s="28"/>
      <c r="T10" s="28"/>
      <c r="U10" s="28"/>
      <c r="V10" s="28"/>
      <c r="W10" s="28"/>
      <c r="X10" s="28"/>
      <c r="Y10" s="28"/>
    </row>
    <row r="11" s="1" customFormat="1" ht="22.9" customHeight="1" spans="1:25">
      <c r="A11" s="72" t="s">
        <v>156</v>
      </c>
      <c r="B11" s="72" t="s">
        <v>157</v>
      </c>
      <c r="C11" s="76">
        <v>306.1304</v>
      </c>
      <c r="D11" s="76">
        <v>306.1304</v>
      </c>
      <c r="E11" s="54">
        <v>306.1304</v>
      </c>
      <c r="F11" s="54"/>
      <c r="G11" s="54"/>
      <c r="H11" s="54"/>
      <c r="I11" s="54"/>
      <c r="J11" s="54"/>
      <c r="K11" s="54"/>
      <c r="L11" s="54"/>
      <c r="M11" s="54"/>
      <c r="N11" s="54"/>
      <c r="O11" s="54"/>
      <c r="P11" s="54"/>
      <c r="Q11" s="54"/>
      <c r="R11" s="54"/>
      <c r="S11" s="54"/>
      <c r="T11" s="54"/>
      <c r="U11" s="54"/>
      <c r="V11" s="54"/>
      <c r="W11" s="54"/>
      <c r="X11" s="54"/>
      <c r="Y11" s="54"/>
    </row>
    <row r="12" ht="22.9" customHeight="1" spans="1:25">
      <c r="A12" s="145" t="s">
        <v>158</v>
      </c>
      <c r="B12" s="145" t="s">
        <v>159</v>
      </c>
      <c r="C12" s="92">
        <v>114.844286</v>
      </c>
      <c r="D12" s="92">
        <v>114.844286</v>
      </c>
      <c r="E12" s="28">
        <v>114.844286</v>
      </c>
      <c r="F12" s="28"/>
      <c r="G12" s="28"/>
      <c r="H12" s="28"/>
      <c r="I12" s="28"/>
      <c r="J12" s="28"/>
      <c r="K12" s="28"/>
      <c r="L12" s="28"/>
      <c r="M12" s="28"/>
      <c r="N12" s="28"/>
      <c r="O12" s="28"/>
      <c r="P12" s="28"/>
      <c r="Q12" s="28"/>
      <c r="R12" s="28"/>
      <c r="S12" s="28"/>
      <c r="T12" s="28"/>
      <c r="U12" s="28"/>
      <c r="V12" s="28"/>
      <c r="W12" s="28"/>
      <c r="X12" s="28"/>
      <c r="Y12" s="28"/>
    </row>
    <row r="13" ht="22.9" customHeight="1" spans="1:25">
      <c r="A13" s="145" t="s">
        <v>160</v>
      </c>
      <c r="B13" s="145" t="s">
        <v>161</v>
      </c>
      <c r="C13" s="92">
        <v>385.80835</v>
      </c>
      <c r="D13" s="92">
        <v>385.80835</v>
      </c>
      <c r="E13" s="28">
        <v>385.80835</v>
      </c>
      <c r="F13" s="28"/>
      <c r="G13" s="28"/>
      <c r="H13" s="28"/>
      <c r="I13" s="28"/>
      <c r="J13" s="28"/>
      <c r="K13" s="28"/>
      <c r="L13" s="28"/>
      <c r="M13" s="28"/>
      <c r="N13" s="28"/>
      <c r="O13" s="28"/>
      <c r="P13" s="28"/>
      <c r="Q13" s="28"/>
      <c r="R13" s="28"/>
      <c r="S13" s="28"/>
      <c r="T13" s="28"/>
      <c r="U13" s="28"/>
      <c r="V13" s="28"/>
      <c r="W13" s="28"/>
      <c r="X13" s="28"/>
      <c r="Y13" s="28"/>
    </row>
    <row r="14" ht="22.9" customHeight="1" spans="1:25">
      <c r="A14" s="145" t="s">
        <v>162</v>
      </c>
      <c r="B14" s="145" t="s">
        <v>163</v>
      </c>
      <c r="C14" s="92">
        <v>174.099621</v>
      </c>
      <c r="D14" s="92">
        <v>174.099621</v>
      </c>
      <c r="E14" s="28">
        <v>174.099621</v>
      </c>
      <c r="F14" s="28"/>
      <c r="G14" s="28"/>
      <c r="H14" s="28"/>
      <c r="I14" s="28"/>
      <c r="J14" s="28"/>
      <c r="K14" s="28"/>
      <c r="L14" s="28"/>
      <c r="M14" s="28"/>
      <c r="N14" s="28"/>
      <c r="O14" s="28"/>
      <c r="P14" s="28"/>
      <c r="Q14" s="28"/>
      <c r="R14" s="28"/>
      <c r="S14" s="28"/>
      <c r="T14" s="28"/>
      <c r="U14" s="28"/>
      <c r="V14" s="28"/>
      <c r="W14" s="28"/>
      <c r="X14" s="28"/>
      <c r="Y14" s="28"/>
    </row>
    <row r="15" s="1" customFormat="1" ht="22.9" customHeight="1" spans="1:25">
      <c r="A15" s="72" t="s">
        <v>164</v>
      </c>
      <c r="B15" s="72" t="s">
        <v>165</v>
      </c>
      <c r="C15" s="76">
        <v>132.193117</v>
      </c>
      <c r="D15" s="76">
        <v>132.193117</v>
      </c>
      <c r="E15" s="54">
        <v>132.193117</v>
      </c>
      <c r="F15" s="54"/>
      <c r="G15" s="54"/>
      <c r="H15" s="54"/>
      <c r="I15" s="54"/>
      <c r="J15" s="54"/>
      <c r="K15" s="54"/>
      <c r="L15" s="54"/>
      <c r="M15" s="54"/>
      <c r="N15" s="54"/>
      <c r="O15" s="54"/>
      <c r="P15" s="54"/>
      <c r="Q15" s="54"/>
      <c r="R15" s="54"/>
      <c r="S15" s="54"/>
      <c r="T15" s="54"/>
      <c r="U15" s="54"/>
      <c r="V15" s="54"/>
      <c r="W15" s="54"/>
      <c r="X15" s="54"/>
      <c r="Y15" s="54"/>
    </row>
    <row r="16" s="1" customFormat="1" ht="22.9" customHeight="1" spans="1:25">
      <c r="A16" s="72">
        <v>421008</v>
      </c>
      <c r="B16" s="72" t="s">
        <v>166</v>
      </c>
      <c r="C16" s="76">
        <f>D16</f>
        <v>47.67</v>
      </c>
      <c r="D16" s="76">
        <f>E16</f>
        <v>47.67</v>
      </c>
      <c r="E16" s="54">
        <v>47.67</v>
      </c>
      <c r="F16" s="54"/>
      <c r="G16" s="54"/>
      <c r="H16" s="54"/>
      <c r="I16" s="54"/>
      <c r="J16" s="54"/>
      <c r="K16" s="54"/>
      <c r="L16" s="54"/>
      <c r="M16" s="54"/>
      <c r="N16" s="54"/>
      <c r="O16" s="54"/>
      <c r="P16" s="54"/>
      <c r="Q16" s="54"/>
      <c r="R16" s="54"/>
      <c r="S16" s="54"/>
      <c r="T16" s="54"/>
      <c r="U16" s="54"/>
      <c r="V16" s="54"/>
      <c r="W16" s="54"/>
      <c r="X16" s="54"/>
      <c r="Y16" s="54"/>
    </row>
  </sheetData>
  <mergeCells count="29">
    <mergeCell ref="A2:R2"/>
    <mergeCell ref="S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3"/>
  <sheetViews>
    <sheetView topLeftCell="A4" workbookViewId="0">
      <selection activeCell="A4" sqref="$A1:$XFD1048576"/>
    </sheetView>
  </sheetViews>
  <sheetFormatPr defaultColWidth="10" defaultRowHeight="16.8"/>
  <cols>
    <col min="1" max="1" width="4.63461538461539" style="62" customWidth="1"/>
    <col min="2" max="2" width="4.88461538461539" style="62" customWidth="1"/>
    <col min="3" max="3" width="5" style="62" customWidth="1"/>
    <col min="4" max="4" width="12" style="62" customWidth="1"/>
    <col min="5" max="5" width="25.75" style="62" customWidth="1"/>
    <col min="6" max="6" width="12.3846153846154" style="62" customWidth="1"/>
    <col min="7" max="7" width="11.3846153846154" style="62" customWidth="1"/>
    <col min="8" max="8" width="14" style="62" customWidth="1"/>
    <col min="9" max="9" width="14.75" style="62" customWidth="1"/>
    <col min="10" max="11" width="17.5" style="62" customWidth="1"/>
    <col min="12" max="12" width="9.75" style="62" customWidth="1"/>
    <col min="13" max="16384" width="10" style="62"/>
  </cols>
  <sheetData>
    <row r="1" ht="16.35" customHeight="1" spans="1:4">
      <c r="A1" s="63"/>
      <c r="D1" s="141"/>
    </row>
    <row r="2" ht="31.9" customHeight="1" spans="1:11">
      <c r="A2" s="64" t="s">
        <v>8</v>
      </c>
      <c r="B2" s="64"/>
      <c r="C2" s="64"/>
      <c r="D2" s="64"/>
      <c r="E2" s="64"/>
      <c r="F2" s="64"/>
      <c r="G2" s="64"/>
      <c r="H2" s="64"/>
      <c r="I2" s="64"/>
      <c r="J2" s="64"/>
      <c r="K2" s="64"/>
    </row>
    <row r="3" ht="24.95" customHeight="1" spans="1:11">
      <c r="A3" s="142" t="s">
        <v>29</v>
      </c>
      <c r="B3" s="142"/>
      <c r="C3" s="142"/>
      <c r="D3" s="142"/>
      <c r="E3" s="142"/>
      <c r="F3" s="142"/>
      <c r="G3" s="142"/>
      <c r="H3" s="142"/>
      <c r="I3" s="142"/>
      <c r="J3" s="142"/>
      <c r="K3" s="73" t="s">
        <v>30</v>
      </c>
    </row>
    <row r="4" ht="27.6" customHeight="1" spans="1:11">
      <c r="A4" s="66" t="s">
        <v>167</v>
      </c>
      <c r="B4" s="66"/>
      <c r="C4" s="66"/>
      <c r="D4" s="66" t="s">
        <v>168</v>
      </c>
      <c r="E4" s="66" t="s">
        <v>169</v>
      </c>
      <c r="F4" s="66" t="s">
        <v>134</v>
      </c>
      <c r="G4" s="66" t="s">
        <v>170</v>
      </c>
      <c r="H4" s="66" t="s">
        <v>171</v>
      </c>
      <c r="I4" s="66" t="s">
        <v>172</v>
      </c>
      <c r="J4" s="66" t="s">
        <v>173</v>
      </c>
      <c r="K4" s="66" t="s">
        <v>174</v>
      </c>
    </row>
    <row r="5" ht="25.9" customHeight="1" spans="1:11">
      <c r="A5" s="66" t="s">
        <v>175</v>
      </c>
      <c r="B5" s="66" t="s">
        <v>176</v>
      </c>
      <c r="C5" s="66" t="s">
        <v>177</v>
      </c>
      <c r="D5" s="66"/>
      <c r="E5" s="66"/>
      <c r="F5" s="66"/>
      <c r="G5" s="66"/>
      <c r="H5" s="66"/>
      <c r="I5" s="66"/>
      <c r="J5" s="66"/>
      <c r="K5" s="66"/>
    </row>
    <row r="6" ht="22.9" customHeight="1" spans="1:11">
      <c r="A6" s="78"/>
      <c r="B6" s="78"/>
      <c r="C6" s="78"/>
      <c r="D6" s="143" t="s">
        <v>134</v>
      </c>
      <c r="E6" s="143"/>
      <c r="F6" s="118">
        <f>G6+H6</f>
        <v>2618.61</v>
      </c>
      <c r="G6" s="118">
        <f>G7</f>
        <v>2132.95</v>
      </c>
      <c r="H6" s="118">
        <f>H7</f>
        <v>485.66</v>
      </c>
      <c r="I6" s="118"/>
      <c r="J6" s="143"/>
      <c r="K6" s="143"/>
    </row>
    <row r="7" ht="22.9" customHeight="1" spans="1:11">
      <c r="A7" s="121"/>
      <c r="B7" s="121"/>
      <c r="C7" s="121"/>
      <c r="D7" s="115" t="s">
        <v>178</v>
      </c>
      <c r="E7" s="115" t="s">
        <v>3</v>
      </c>
      <c r="F7" s="118">
        <f t="shared" ref="F7:F22" si="0">G7+H7</f>
        <v>2618.61</v>
      </c>
      <c r="G7" s="118">
        <f>G8+G14+G17+G20</f>
        <v>2132.95</v>
      </c>
      <c r="H7" s="118">
        <f>H8+H14+H17+H20</f>
        <v>485.66</v>
      </c>
      <c r="I7" s="118"/>
      <c r="J7" s="143"/>
      <c r="K7" s="143"/>
    </row>
    <row r="8" ht="22.9" customHeight="1" spans="1:11">
      <c r="A8" s="114">
        <v>208</v>
      </c>
      <c r="B8" s="114"/>
      <c r="C8" s="114"/>
      <c r="D8" s="115">
        <v>208</v>
      </c>
      <c r="E8" s="119" t="s">
        <v>179</v>
      </c>
      <c r="F8" s="118">
        <f t="shared" si="0"/>
        <v>219.73</v>
      </c>
      <c r="G8" s="118">
        <f>G9+G12</f>
        <v>219.23</v>
      </c>
      <c r="H8" s="118">
        <f>H9+H12</f>
        <v>0.5</v>
      </c>
      <c r="I8" s="118"/>
      <c r="J8" s="143"/>
      <c r="K8" s="143"/>
    </row>
    <row r="9" ht="22.9" customHeight="1" spans="1:11">
      <c r="A9" s="114">
        <v>208</v>
      </c>
      <c r="B9" s="114" t="s">
        <v>180</v>
      </c>
      <c r="C9" s="114"/>
      <c r="D9" s="115">
        <v>20805</v>
      </c>
      <c r="E9" s="120" t="s">
        <v>181</v>
      </c>
      <c r="F9" s="118">
        <f t="shared" si="0"/>
        <v>205.98</v>
      </c>
      <c r="G9" s="118">
        <f>G10+G11</f>
        <v>205.48</v>
      </c>
      <c r="H9" s="118">
        <f>H10+H11</f>
        <v>0.5</v>
      </c>
      <c r="I9" s="118"/>
      <c r="J9" s="143"/>
      <c r="K9" s="143"/>
    </row>
    <row r="10" ht="22.9" customHeight="1" spans="1:11">
      <c r="A10" s="116" t="s">
        <v>182</v>
      </c>
      <c r="B10" s="116" t="s">
        <v>180</v>
      </c>
      <c r="C10" s="116" t="s">
        <v>180</v>
      </c>
      <c r="D10" s="117" t="s">
        <v>183</v>
      </c>
      <c r="E10" s="121" t="s">
        <v>184</v>
      </c>
      <c r="F10" s="118">
        <f t="shared" si="0"/>
        <v>184.29</v>
      </c>
      <c r="G10" s="144">
        <v>184.29</v>
      </c>
      <c r="H10" s="144"/>
      <c r="I10" s="144"/>
      <c r="J10" s="121"/>
      <c r="K10" s="121"/>
    </row>
    <row r="11" ht="22.9" customHeight="1" spans="1:11">
      <c r="A11" s="116" t="s">
        <v>182</v>
      </c>
      <c r="B11" s="116" t="s">
        <v>180</v>
      </c>
      <c r="C11" s="116" t="s">
        <v>185</v>
      </c>
      <c r="D11" s="117" t="s">
        <v>186</v>
      </c>
      <c r="E11" s="121" t="s">
        <v>187</v>
      </c>
      <c r="F11" s="118">
        <f t="shared" si="0"/>
        <v>21.69</v>
      </c>
      <c r="G11" s="144">
        <v>21.19</v>
      </c>
      <c r="H11" s="144">
        <v>0.5</v>
      </c>
      <c r="I11" s="144"/>
      <c r="J11" s="121"/>
      <c r="K11" s="121"/>
    </row>
    <row r="12" ht="22.9" customHeight="1" spans="1:11">
      <c r="A12" s="116">
        <v>208</v>
      </c>
      <c r="B12" s="116">
        <v>99</v>
      </c>
      <c r="C12" s="116"/>
      <c r="D12" s="117">
        <v>20899</v>
      </c>
      <c r="E12" s="120" t="s">
        <v>188</v>
      </c>
      <c r="F12" s="118">
        <f t="shared" si="0"/>
        <v>13.75</v>
      </c>
      <c r="G12" s="144">
        <f>G13</f>
        <v>13.75</v>
      </c>
      <c r="H12" s="144"/>
      <c r="I12" s="144"/>
      <c r="J12" s="121"/>
      <c r="K12" s="121"/>
    </row>
    <row r="13" ht="22.9" customHeight="1" spans="1:11">
      <c r="A13" s="116" t="s">
        <v>182</v>
      </c>
      <c r="B13" s="116" t="s">
        <v>189</v>
      </c>
      <c r="C13" s="116" t="s">
        <v>189</v>
      </c>
      <c r="D13" s="117" t="s">
        <v>190</v>
      </c>
      <c r="E13" s="121" t="s">
        <v>191</v>
      </c>
      <c r="F13" s="118">
        <f t="shared" si="0"/>
        <v>13.75</v>
      </c>
      <c r="G13" s="144">
        <v>13.75</v>
      </c>
      <c r="H13" s="144"/>
      <c r="I13" s="144"/>
      <c r="J13" s="121"/>
      <c r="K13" s="121"/>
    </row>
    <row r="14" ht="22.9" customHeight="1" spans="1:11">
      <c r="A14" s="116" t="s">
        <v>192</v>
      </c>
      <c r="B14" s="116"/>
      <c r="C14" s="116"/>
      <c r="D14" s="117">
        <v>210</v>
      </c>
      <c r="E14" s="122" t="s">
        <v>193</v>
      </c>
      <c r="F14" s="118">
        <f t="shared" si="0"/>
        <v>95.68</v>
      </c>
      <c r="G14" s="144">
        <f>G15</f>
        <v>95.68</v>
      </c>
      <c r="H14" s="144"/>
      <c r="I14" s="144"/>
      <c r="J14" s="121"/>
      <c r="K14" s="121"/>
    </row>
    <row r="15" ht="22.9" customHeight="1" spans="1:11">
      <c r="A15" s="116" t="s">
        <v>192</v>
      </c>
      <c r="B15" s="116" t="s">
        <v>194</v>
      </c>
      <c r="C15" s="116"/>
      <c r="D15" s="117">
        <v>21011</v>
      </c>
      <c r="E15" s="123" t="s">
        <v>195</v>
      </c>
      <c r="F15" s="118">
        <f t="shared" si="0"/>
        <v>95.68</v>
      </c>
      <c r="G15" s="144">
        <f>G16</f>
        <v>95.68</v>
      </c>
      <c r="H15" s="144"/>
      <c r="I15" s="144"/>
      <c r="J15" s="121"/>
      <c r="K15" s="121"/>
    </row>
    <row r="16" ht="22.9" customHeight="1" spans="1:11">
      <c r="A16" s="116" t="s">
        <v>192</v>
      </c>
      <c r="B16" s="116" t="s">
        <v>194</v>
      </c>
      <c r="C16" s="116" t="s">
        <v>196</v>
      </c>
      <c r="D16" s="117" t="s">
        <v>197</v>
      </c>
      <c r="E16" s="121" t="s">
        <v>198</v>
      </c>
      <c r="F16" s="118">
        <f t="shared" si="0"/>
        <v>95.68</v>
      </c>
      <c r="G16" s="144">
        <v>95.68</v>
      </c>
      <c r="H16" s="144"/>
      <c r="I16" s="144"/>
      <c r="J16" s="121"/>
      <c r="K16" s="121"/>
    </row>
    <row r="17" ht="22.9" customHeight="1" spans="1:11">
      <c r="A17" s="116" t="s">
        <v>199</v>
      </c>
      <c r="B17" s="116"/>
      <c r="C17" s="116"/>
      <c r="D17" s="117">
        <v>213</v>
      </c>
      <c r="E17" s="122" t="s">
        <v>200</v>
      </c>
      <c r="F17" s="118">
        <f t="shared" si="0"/>
        <v>2164.98</v>
      </c>
      <c r="G17" s="144">
        <f>G18</f>
        <v>1679.82</v>
      </c>
      <c r="H17" s="144">
        <f>H18</f>
        <v>485.16</v>
      </c>
      <c r="I17" s="144"/>
      <c r="J17" s="121"/>
      <c r="K17" s="121"/>
    </row>
    <row r="18" ht="22.9" customHeight="1" spans="1:11">
      <c r="A18" s="116" t="s">
        <v>199</v>
      </c>
      <c r="B18" s="116" t="s">
        <v>201</v>
      </c>
      <c r="C18" s="116"/>
      <c r="D18" s="117">
        <v>21303</v>
      </c>
      <c r="E18" s="123" t="s">
        <v>202</v>
      </c>
      <c r="F18" s="118">
        <f t="shared" si="0"/>
        <v>2164.98</v>
      </c>
      <c r="G18" s="144">
        <f>G19</f>
        <v>1679.82</v>
      </c>
      <c r="H18" s="144">
        <f>H19</f>
        <v>485.16</v>
      </c>
      <c r="I18" s="144"/>
      <c r="J18" s="121"/>
      <c r="K18" s="121"/>
    </row>
    <row r="19" ht="22.9" customHeight="1" spans="1:11">
      <c r="A19" s="116" t="s">
        <v>199</v>
      </c>
      <c r="B19" s="116" t="s">
        <v>201</v>
      </c>
      <c r="C19" s="116" t="s">
        <v>196</v>
      </c>
      <c r="D19" s="117" t="s">
        <v>203</v>
      </c>
      <c r="E19" s="121" t="s">
        <v>204</v>
      </c>
      <c r="F19" s="118">
        <f t="shared" si="0"/>
        <v>2164.98</v>
      </c>
      <c r="G19" s="144">
        <v>1679.82</v>
      </c>
      <c r="H19" s="144">
        <v>485.16</v>
      </c>
      <c r="I19" s="144"/>
      <c r="J19" s="121"/>
      <c r="K19" s="121"/>
    </row>
    <row r="20" ht="22.9" customHeight="1" spans="1:11">
      <c r="A20" s="116" t="s">
        <v>205</v>
      </c>
      <c r="B20" s="116"/>
      <c r="C20" s="116"/>
      <c r="D20" s="117">
        <v>221</v>
      </c>
      <c r="E20" s="122" t="s">
        <v>206</v>
      </c>
      <c r="F20" s="118">
        <f t="shared" si="0"/>
        <v>138.22</v>
      </c>
      <c r="G20" s="144">
        <f>G21</f>
        <v>138.22</v>
      </c>
      <c r="H20" s="144"/>
      <c r="I20" s="144"/>
      <c r="J20" s="121"/>
      <c r="K20" s="121"/>
    </row>
    <row r="21" ht="22.9" customHeight="1" spans="1:11">
      <c r="A21" s="116" t="s">
        <v>205</v>
      </c>
      <c r="B21" s="116" t="s">
        <v>207</v>
      </c>
      <c r="C21" s="116"/>
      <c r="D21" s="117">
        <v>22102</v>
      </c>
      <c r="E21" s="123" t="s">
        <v>208</v>
      </c>
      <c r="F21" s="118">
        <f t="shared" si="0"/>
        <v>138.22</v>
      </c>
      <c r="G21" s="144">
        <f>G22</f>
        <v>138.22</v>
      </c>
      <c r="H21" s="144">
        <f>H22</f>
        <v>0</v>
      </c>
      <c r="I21" s="144"/>
      <c r="J21" s="121"/>
      <c r="K21" s="121"/>
    </row>
    <row r="22" ht="22.9" customHeight="1" spans="1:11">
      <c r="A22" s="116" t="s">
        <v>205</v>
      </c>
      <c r="B22" s="116" t="s">
        <v>207</v>
      </c>
      <c r="C22" s="116" t="s">
        <v>196</v>
      </c>
      <c r="D22" s="117" t="s">
        <v>209</v>
      </c>
      <c r="E22" s="121" t="s">
        <v>210</v>
      </c>
      <c r="F22" s="118">
        <f t="shared" si="0"/>
        <v>138.22</v>
      </c>
      <c r="G22" s="144">
        <v>138.22</v>
      </c>
      <c r="H22" s="144"/>
      <c r="I22" s="144"/>
      <c r="J22" s="121"/>
      <c r="K22" s="121"/>
    </row>
    <row r="2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T15"/>
  <sheetViews>
    <sheetView workbookViewId="0">
      <selection activeCell="G8" sqref="G8"/>
    </sheetView>
  </sheetViews>
  <sheetFormatPr defaultColWidth="10" defaultRowHeight="16.8"/>
  <cols>
    <col min="1" max="1" width="3.63461538461538" customWidth="1"/>
    <col min="2" max="2" width="4.75" customWidth="1"/>
    <col min="3" max="3" width="4.63461538461539" customWidth="1"/>
    <col min="4" max="4" width="7.38461538461539" customWidth="1"/>
    <col min="5" max="5" width="20.1346153846154" customWidth="1"/>
    <col min="6" max="6" width="9.25" customWidth="1"/>
    <col min="7" max="12" width="7.13461538461539" customWidth="1"/>
    <col min="13" max="13" width="6.75" customWidth="1"/>
    <col min="14" max="17" width="7.13461538461539" customWidth="1"/>
    <col min="18" max="18" width="7" customWidth="1"/>
    <col min="19" max="20" width="7.13461538461539" customWidth="1"/>
    <col min="21" max="22" width="9.75" customWidth="1"/>
  </cols>
  <sheetData>
    <row r="1" ht="16.35" customHeight="1" spans="1:1">
      <c r="A1" s="23"/>
    </row>
    <row r="2" ht="42.2" customHeight="1" spans="1:20">
      <c r="A2" s="3" t="s">
        <v>9</v>
      </c>
      <c r="B2" s="3"/>
      <c r="C2" s="3"/>
      <c r="D2" s="3"/>
      <c r="E2" s="3"/>
      <c r="F2" s="3"/>
      <c r="G2" s="3"/>
      <c r="H2" s="3"/>
      <c r="I2" s="3"/>
      <c r="J2" s="3"/>
      <c r="K2" s="3"/>
      <c r="L2" s="3"/>
      <c r="M2" s="3"/>
      <c r="N2" s="3"/>
      <c r="O2" s="3"/>
      <c r="P2" s="3"/>
      <c r="Q2" s="3"/>
      <c r="R2" s="3"/>
      <c r="S2" s="3"/>
      <c r="T2" s="3"/>
    </row>
    <row r="3" ht="19.9" customHeight="1" spans="1:20">
      <c r="A3" s="4" t="s">
        <v>29</v>
      </c>
      <c r="B3" s="4"/>
      <c r="C3" s="4"/>
      <c r="D3" s="4"/>
      <c r="E3" s="4"/>
      <c r="F3" s="4"/>
      <c r="G3" s="4"/>
      <c r="H3" s="4"/>
      <c r="I3" s="4"/>
      <c r="J3" s="4"/>
      <c r="K3" s="4"/>
      <c r="L3" s="4"/>
      <c r="M3" s="4"/>
      <c r="N3" s="4"/>
      <c r="O3" s="4"/>
      <c r="P3" s="4"/>
      <c r="Q3" s="4"/>
      <c r="R3" s="4"/>
      <c r="S3" s="22" t="s">
        <v>30</v>
      </c>
      <c r="T3" s="22"/>
    </row>
    <row r="4" ht="19.9" customHeight="1" spans="1:20">
      <c r="A4" s="124" t="s">
        <v>167</v>
      </c>
      <c r="B4" s="124"/>
      <c r="C4" s="124"/>
      <c r="D4" s="124" t="s">
        <v>211</v>
      </c>
      <c r="E4" s="124" t="s">
        <v>212</v>
      </c>
      <c r="F4" s="124" t="s">
        <v>213</v>
      </c>
      <c r="G4" s="124" t="s">
        <v>214</v>
      </c>
      <c r="H4" s="124" t="s">
        <v>215</v>
      </c>
      <c r="I4" s="124" t="s">
        <v>216</v>
      </c>
      <c r="J4" s="124" t="s">
        <v>217</v>
      </c>
      <c r="K4" s="124" t="s">
        <v>218</v>
      </c>
      <c r="L4" s="124" t="s">
        <v>219</v>
      </c>
      <c r="M4" s="124" t="s">
        <v>220</v>
      </c>
      <c r="N4" s="124" t="s">
        <v>221</v>
      </c>
      <c r="O4" s="124" t="s">
        <v>222</v>
      </c>
      <c r="P4" s="124" t="s">
        <v>223</v>
      </c>
      <c r="Q4" s="124" t="s">
        <v>224</v>
      </c>
      <c r="R4" s="124" t="s">
        <v>225</v>
      </c>
      <c r="S4" s="124" t="s">
        <v>226</v>
      </c>
      <c r="T4" s="124" t="s">
        <v>227</v>
      </c>
    </row>
    <row r="5" ht="20.65" customHeight="1" spans="1:20">
      <c r="A5" s="124" t="s">
        <v>175</v>
      </c>
      <c r="B5" s="124" t="s">
        <v>176</v>
      </c>
      <c r="C5" s="124" t="s">
        <v>177</v>
      </c>
      <c r="D5" s="124"/>
      <c r="E5" s="124"/>
      <c r="F5" s="124"/>
      <c r="G5" s="124"/>
      <c r="H5" s="124"/>
      <c r="I5" s="124"/>
      <c r="J5" s="124"/>
      <c r="K5" s="124"/>
      <c r="L5" s="124"/>
      <c r="M5" s="124"/>
      <c r="N5" s="124"/>
      <c r="O5" s="124"/>
      <c r="P5" s="124"/>
      <c r="Q5" s="124"/>
      <c r="R5" s="124"/>
      <c r="S5" s="124"/>
      <c r="T5" s="124"/>
    </row>
    <row r="6" ht="22.9" customHeight="1" spans="1:20">
      <c r="A6" s="27"/>
      <c r="B6" s="27"/>
      <c r="C6" s="27"/>
      <c r="D6" s="27"/>
      <c r="E6" s="27" t="s">
        <v>134</v>
      </c>
      <c r="F6" s="26">
        <f>F7</f>
        <v>2618.61372</v>
      </c>
      <c r="G6" s="26">
        <f>G7</f>
        <v>848.359456</v>
      </c>
      <c r="H6" s="26">
        <f>H7</f>
        <v>182.1</v>
      </c>
      <c r="I6" s="26"/>
      <c r="J6" s="26"/>
      <c r="K6" s="26">
        <f>K7</f>
        <v>1347.514364</v>
      </c>
      <c r="L6" s="26"/>
      <c r="M6" s="26"/>
      <c r="N6" s="26"/>
      <c r="O6" s="26"/>
      <c r="P6" s="26"/>
      <c r="Q6" s="26"/>
      <c r="R6" s="26"/>
      <c r="S6" s="26"/>
      <c r="T6" s="26">
        <f>T7</f>
        <v>240.6399</v>
      </c>
    </row>
    <row r="7" ht="22.9" customHeight="1" spans="1:20">
      <c r="A7" s="27"/>
      <c r="B7" s="27"/>
      <c r="C7" s="27"/>
      <c r="D7" s="25" t="s">
        <v>178</v>
      </c>
      <c r="E7" s="25" t="s">
        <v>3</v>
      </c>
      <c r="F7" s="26">
        <f>F8+F9+F10+F11+F12+F13+F14+F15</f>
        <v>2618.61372</v>
      </c>
      <c r="G7" s="26">
        <f>G8+G9+G10+G11+G12+G13+G14+G15</f>
        <v>848.359456</v>
      </c>
      <c r="H7" s="26">
        <f>H8+H9+H10+H11+H12+H13+H14+H15</f>
        <v>182.1</v>
      </c>
      <c r="I7" s="26"/>
      <c r="J7" s="26"/>
      <c r="K7" s="26">
        <f>K8+K9+K10+K11+K12+K13+K14+K15</f>
        <v>1347.514364</v>
      </c>
      <c r="L7" s="26"/>
      <c r="M7" s="26"/>
      <c r="N7" s="26"/>
      <c r="O7" s="26"/>
      <c r="P7" s="26"/>
      <c r="Q7" s="26"/>
      <c r="R7" s="26"/>
      <c r="S7" s="26"/>
      <c r="T7" s="26">
        <f>T8+T9+T10+T11+T12+T13+T14+T15</f>
        <v>240.6399</v>
      </c>
    </row>
    <row r="8" ht="22.9" customHeight="1" spans="1:20">
      <c r="A8" s="85" t="s">
        <v>199</v>
      </c>
      <c r="B8" s="85" t="s">
        <v>201</v>
      </c>
      <c r="C8" s="85" t="s">
        <v>196</v>
      </c>
      <c r="D8" s="86">
        <v>2130301</v>
      </c>
      <c r="E8" s="139" t="s">
        <v>228</v>
      </c>
      <c r="F8" s="140">
        <f>SUM(G8:T8)</f>
        <v>870.68198</v>
      </c>
      <c r="G8" s="140">
        <v>688.58198</v>
      </c>
      <c r="H8" s="140">
        <v>182.1</v>
      </c>
      <c r="I8" s="140"/>
      <c r="J8" s="140"/>
      <c r="K8" s="140"/>
      <c r="L8" s="140"/>
      <c r="M8" s="140"/>
      <c r="N8" s="140"/>
      <c r="O8" s="140"/>
      <c r="P8" s="140"/>
      <c r="Q8" s="140"/>
      <c r="R8" s="140"/>
      <c r="S8" s="140"/>
      <c r="T8" s="140"/>
    </row>
    <row r="9" ht="22.9" customHeight="1" spans="1:20">
      <c r="A9" s="85" t="s">
        <v>199</v>
      </c>
      <c r="B9" s="85" t="s">
        <v>201</v>
      </c>
      <c r="C9" s="85" t="s">
        <v>185</v>
      </c>
      <c r="D9" s="86">
        <v>2130306</v>
      </c>
      <c r="E9" s="139" t="s">
        <v>229</v>
      </c>
      <c r="F9" s="140">
        <f t="shared" ref="F9:F15" si="0">SUM(G9:T9)</f>
        <v>922.3</v>
      </c>
      <c r="G9" s="140"/>
      <c r="H9" s="140"/>
      <c r="I9" s="140"/>
      <c r="J9" s="140"/>
      <c r="K9" s="140">
        <v>854.5</v>
      </c>
      <c r="L9" s="140"/>
      <c r="M9" s="140"/>
      <c r="N9" s="140"/>
      <c r="O9" s="140"/>
      <c r="P9" s="140"/>
      <c r="Q9" s="140"/>
      <c r="R9" s="140"/>
      <c r="S9" s="140"/>
      <c r="T9" s="140">
        <v>67.8</v>
      </c>
    </row>
    <row r="10" ht="22.9" customHeight="1" spans="1:20">
      <c r="A10" s="85" t="s">
        <v>199</v>
      </c>
      <c r="B10" s="85" t="s">
        <v>201</v>
      </c>
      <c r="C10" s="85" t="s">
        <v>230</v>
      </c>
      <c r="D10" s="86">
        <v>2130310</v>
      </c>
      <c r="E10" s="139" t="s">
        <v>231</v>
      </c>
      <c r="F10" s="140">
        <f t="shared" si="0"/>
        <v>372.00174</v>
      </c>
      <c r="G10" s="140"/>
      <c r="H10" s="140"/>
      <c r="I10" s="140"/>
      <c r="J10" s="140"/>
      <c r="K10" s="140">
        <v>199.16184</v>
      </c>
      <c r="L10" s="140"/>
      <c r="M10" s="140"/>
      <c r="N10" s="140"/>
      <c r="O10" s="140"/>
      <c r="P10" s="140"/>
      <c r="Q10" s="140"/>
      <c r="R10" s="140"/>
      <c r="S10" s="140"/>
      <c r="T10" s="140">
        <v>172.8399</v>
      </c>
    </row>
    <row r="11" ht="22.9" customHeight="1" spans="1:20">
      <c r="A11" s="85" t="s">
        <v>182</v>
      </c>
      <c r="B11" s="85" t="s">
        <v>180</v>
      </c>
      <c r="C11" s="85" t="s">
        <v>180</v>
      </c>
      <c r="D11" s="86">
        <v>2080505</v>
      </c>
      <c r="E11" s="139" t="s">
        <v>184</v>
      </c>
      <c r="F11" s="140">
        <f t="shared" si="0"/>
        <v>184.29</v>
      </c>
      <c r="G11" s="140">
        <v>67.387661</v>
      </c>
      <c r="H11" s="140"/>
      <c r="I11" s="140"/>
      <c r="J11" s="140"/>
      <c r="K11" s="140">
        <v>116.902339</v>
      </c>
      <c r="L11" s="140"/>
      <c r="M11" s="140"/>
      <c r="N11" s="140"/>
      <c r="O11" s="140"/>
      <c r="P11" s="140"/>
      <c r="Q11" s="140"/>
      <c r="R11" s="140"/>
      <c r="S11" s="140"/>
      <c r="T11" s="140"/>
    </row>
    <row r="12" ht="22.9" customHeight="1" spans="1:20">
      <c r="A12" s="85" t="s">
        <v>182</v>
      </c>
      <c r="B12" s="85" t="s">
        <v>180</v>
      </c>
      <c r="C12" s="85" t="s">
        <v>185</v>
      </c>
      <c r="D12" s="86">
        <v>2080506</v>
      </c>
      <c r="E12" s="139" t="s">
        <v>187</v>
      </c>
      <c r="F12" s="140">
        <f t="shared" si="0"/>
        <v>21.69</v>
      </c>
      <c r="G12" s="140">
        <v>1.837645</v>
      </c>
      <c r="H12" s="140"/>
      <c r="I12" s="140"/>
      <c r="J12" s="140"/>
      <c r="K12" s="140">
        <v>19.852355</v>
      </c>
      <c r="L12" s="140"/>
      <c r="M12" s="140"/>
      <c r="N12" s="140"/>
      <c r="O12" s="140"/>
      <c r="P12" s="140"/>
      <c r="Q12" s="140"/>
      <c r="R12" s="140"/>
      <c r="S12" s="140"/>
      <c r="T12" s="140"/>
    </row>
    <row r="13" ht="22.9" customHeight="1" spans="1:20">
      <c r="A13" s="85" t="s">
        <v>182</v>
      </c>
      <c r="B13" s="85" t="s">
        <v>189</v>
      </c>
      <c r="C13" s="85" t="s">
        <v>189</v>
      </c>
      <c r="D13" s="86">
        <v>2089999</v>
      </c>
      <c r="E13" s="139" t="s">
        <v>191</v>
      </c>
      <c r="F13" s="140">
        <f t="shared" si="0"/>
        <v>13.75</v>
      </c>
      <c r="G13" s="140">
        <v>4.211729</v>
      </c>
      <c r="H13" s="140"/>
      <c r="I13" s="140"/>
      <c r="J13" s="140"/>
      <c r="K13" s="140">
        <v>9.538271</v>
      </c>
      <c r="L13" s="140"/>
      <c r="M13" s="140"/>
      <c r="N13" s="140"/>
      <c r="O13" s="140"/>
      <c r="P13" s="140"/>
      <c r="Q13" s="140"/>
      <c r="R13" s="140"/>
      <c r="S13" s="140"/>
      <c r="T13" s="140"/>
    </row>
    <row r="14" ht="22.9" customHeight="1" spans="1:20">
      <c r="A14" s="85" t="s">
        <v>192</v>
      </c>
      <c r="B14" s="85" t="s">
        <v>194</v>
      </c>
      <c r="C14" s="85" t="s">
        <v>196</v>
      </c>
      <c r="D14" s="86">
        <v>2101101</v>
      </c>
      <c r="E14" s="139" t="s">
        <v>232</v>
      </c>
      <c r="F14" s="140">
        <f t="shared" si="0"/>
        <v>95.68</v>
      </c>
      <c r="G14" s="140">
        <v>35.799695</v>
      </c>
      <c r="H14" s="140"/>
      <c r="I14" s="140"/>
      <c r="J14" s="140"/>
      <c r="K14" s="140">
        <v>59.880305</v>
      </c>
      <c r="L14" s="140"/>
      <c r="M14" s="140"/>
      <c r="N14" s="140"/>
      <c r="O14" s="140"/>
      <c r="P14" s="140"/>
      <c r="Q14" s="140"/>
      <c r="R14" s="140"/>
      <c r="S14" s="140"/>
      <c r="T14" s="140"/>
    </row>
    <row r="15" ht="22.9" customHeight="1" spans="1:20">
      <c r="A15" s="85" t="s">
        <v>205</v>
      </c>
      <c r="B15" s="85" t="s">
        <v>207</v>
      </c>
      <c r="C15" s="85" t="s">
        <v>196</v>
      </c>
      <c r="D15" s="86">
        <v>2210201</v>
      </c>
      <c r="E15" s="139" t="s">
        <v>210</v>
      </c>
      <c r="F15" s="140">
        <f t="shared" si="0"/>
        <v>138.22</v>
      </c>
      <c r="G15" s="140">
        <v>50.540746</v>
      </c>
      <c r="H15" s="140"/>
      <c r="I15" s="140"/>
      <c r="J15" s="140"/>
      <c r="K15" s="140">
        <v>87.679254</v>
      </c>
      <c r="L15" s="140"/>
      <c r="M15" s="140"/>
      <c r="N15" s="140"/>
      <c r="O15" s="140"/>
      <c r="P15" s="140"/>
      <c r="Q15" s="140"/>
      <c r="R15" s="140"/>
      <c r="S15" s="140"/>
      <c r="T15" s="140"/>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U15"/>
  <sheetViews>
    <sheetView workbookViewId="0">
      <selection activeCell="K19" sqref="K19"/>
    </sheetView>
  </sheetViews>
  <sheetFormatPr defaultColWidth="10" defaultRowHeight="16.8"/>
  <cols>
    <col min="1" max="2" width="4.13461538461539" customWidth="1"/>
    <col min="3" max="3" width="4.25" customWidth="1"/>
    <col min="4" max="4" width="6.13461538461539" customWidth="1"/>
    <col min="5" max="5" width="15.8846153846154" customWidth="1"/>
    <col min="6" max="6" width="9" customWidth="1"/>
    <col min="7" max="7" width="7.13461538461539" customWidth="1"/>
    <col min="8" max="8" width="7.38461538461539" customWidth="1"/>
    <col min="9" max="16" width="7.13461538461539" customWidth="1"/>
    <col min="17" max="17" width="5.88461538461539" customWidth="1"/>
    <col min="18" max="21" width="7.13461538461539" customWidth="1"/>
    <col min="22" max="23" width="9.75" customWidth="1"/>
  </cols>
  <sheetData>
    <row r="1" ht="16.35" customHeight="1" spans="1:1">
      <c r="A1" s="23"/>
    </row>
    <row r="2" ht="37.15" customHeight="1" spans="1:21">
      <c r="A2" s="3" t="s">
        <v>10</v>
      </c>
      <c r="B2" s="3"/>
      <c r="C2" s="3"/>
      <c r="D2" s="3"/>
      <c r="E2" s="3"/>
      <c r="F2" s="3"/>
      <c r="G2" s="3"/>
      <c r="H2" s="3"/>
      <c r="I2" s="3"/>
      <c r="J2" s="3"/>
      <c r="K2" s="3"/>
      <c r="L2" s="3"/>
      <c r="M2" s="3"/>
      <c r="N2" s="3"/>
      <c r="O2" s="3"/>
      <c r="P2" s="3"/>
      <c r="Q2" s="3"/>
      <c r="R2" s="3"/>
      <c r="S2" s="3"/>
      <c r="T2" s="3"/>
      <c r="U2" s="3"/>
    </row>
    <row r="3" ht="24.2" customHeight="1" spans="1:21">
      <c r="A3" s="4" t="s">
        <v>29</v>
      </c>
      <c r="B3" s="4"/>
      <c r="C3" s="4"/>
      <c r="D3" s="4"/>
      <c r="E3" s="4"/>
      <c r="F3" s="4"/>
      <c r="G3" s="4"/>
      <c r="H3" s="4"/>
      <c r="I3" s="4"/>
      <c r="J3" s="4"/>
      <c r="K3" s="4"/>
      <c r="L3" s="4"/>
      <c r="M3" s="4"/>
      <c r="N3" s="4"/>
      <c r="O3" s="4"/>
      <c r="P3" s="4"/>
      <c r="Q3" s="4"/>
      <c r="R3" s="4"/>
      <c r="S3" s="4"/>
      <c r="T3" s="22" t="s">
        <v>30</v>
      </c>
      <c r="U3" s="22"/>
    </row>
    <row r="4" ht="22.35" customHeight="1" spans="1:21">
      <c r="A4" s="124" t="s">
        <v>167</v>
      </c>
      <c r="B4" s="124"/>
      <c r="C4" s="124"/>
      <c r="D4" s="124" t="s">
        <v>233</v>
      </c>
      <c r="E4" s="124" t="s">
        <v>234</v>
      </c>
      <c r="F4" s="124" t="s">
        <v>235</v>
      </c>
      <c r="G4" s="124" t="s">
        <v>170</v>
      </c>
      <c r="H4" s="124"/>
      <c r="I4" s="124"/>
      <c r="J4" s="124"/>
      <c r="K4" s="124" t="s">
        <v>171</v>
      </c>
      <c r="L4" s="124"/>
      <c r="M4" s="124"/>
      <c r="N4" s="124"/>
      <c r="O4" s="124"/>
      <c r="P4" s="124"/>
      <c r="Q4" s="124"/>
      <c r="R4" s="124"/>
      <c r="S4" s="124"/>
      <c r="T4" s="124"/>
      <c r="U4" s="124"/>
    </row>
    <row r="5" ht="39.6" customHeight="1" spans="1:21">
      <c r="A5" s="124" t="s">
        <v>175</v>
      </c>
      <c r="B5" s="124" t="s">
        <v>176</v>
      </c>
      <c r="C5" s="124" t="s">
        <v>177</v>
      </c>
      <c r="D5" s="124"/>
      <c r="E5" s="36"/>
      <c r="F5" s="36"/>
      <c r="G5" s="36" t="s">
        <v>134</v>
      </c>
      <c r="H5" s="36" t="s">
        <v>236</v>
      </c>
      <c r="I5" s="36" t="s">
        <v>237</v>
      </c>
      <c r="J5" s="36" t="s">
        <v>222</v>
      </c>
      <c r="K5" s="36" t="s">
        <v>134</v>
      </c>
      <c r="L5" s="36" t="s">
        <v>238</v>
      </c>
      <c r="M5" s="36" t="s">
        <v>239</v>
      </c>
      <c r="N5" s="36" t="s">
        <v>240</v>
      </c>
      <c r="O5" s="36" t="s">
        <v>224</v>
      </c>
      <c r="P5" s="36" t="s">
        <v>241</v>
      </c>
      <c r="Q5" s="36" t="s">
        <v>242</v>
      </c>
      <c r="R5" s="36" t="s">
        <v>243</v>
      </c>
      <c r="S5" s="36" t="s">
        <v>220</v>
      </c>
      <c r="T5" s="36" t="s">
        <v>223</v>
      </c>
      <c r="U5" s="36" t="s">
        <v>227</v>
      </c>
    </row>
    <row r="6" ht="22.9" customHeight="1" spans="1:21">
      <c r="A6" s="27"/>
      <c r="B6" s="27"/>
      <c r="C6" s="27"/>
      <c r="D6" s="128"/>
      <c r="E6" s="131" t="s">
        <v>134</v>
      </c>
      <c r="F6" s="132">
        <f>G6+K6</f>
        <v>2618.61372</v>
      </c>
      <c r="G6" s="133">
        <f>G7</f>
        <v>2132.95782</v>
      </c>
      <c r="H6" s="133">
        <f>H7</f>
        <v>2022.25382</v>
      </c>
      <c r="I6" s="133">
        <f>I7</f>
        <v>110.704</v>
      </c>
      <c r="J6" s="133"/>
      <c r="K6" s="133">
        <f>K7</f>
        <v>485.6559</v>
      </c>
      <c r="L6" s="133">
        <f>L7</f>
        <v>100.5</v>
      </c>
      <c r="M6" s="133">
        <f>M7</f>
        <v>144.516</v>
      </c>
      <c r="N6" s="133"/>
      <c r="O6" s="133"/>
      <c r="P6" s="133"/>
      <c r="Q6" s="133"/>
      <c r="R6" s="133"/>
      <c r="S6" s="133"/>
      <c r="T6" s="133"/>
      <c r="U6" s="133">
        <f>U7</f>
        <v>240.6399</v>
      </c>
    </row>
    <row r="7" ht="22.9" customHeight="1" spans="1:21">
      <c r="A7" s="27"/>
      <c r="B7" s="27"/>
      <c r="C7" s="27"/>
      <c r="D7" s="129">
        <v>421</v>
      </c>
      <c r="E7" s="134" t="s">
        <v>3</v>
      </c>
      <c r="F7" s="132">
        <f>G7+K7</f>
        <v>2618.61372</v>
      </c>
      <c r="G7" s="133">
        <f>SUM(G8:G15)</f>
        <v>2132.95782</v>
      </c>
      <c r="H7" s="133">
        <f>SUM(H8:H15)</f>
        <v>2022.25382</v>
      </c>
      <c r="I7" s="133">
        <f>SUM(I8:I15)</f>
        <v>110.704</v>
      </c>
      <c r="J7" s="133"/>
      <c r="K7" s="133">
        <f>SUM(K8:K15)</f>
        <v>485.6559</v>
      </c>
      <c r="L7" s="133">
        <f>SUM(L8:L15)</f>
        <v>100.5</v>
      </c>
      <c r="M7" s="133">
        <f>SUM(M8:M15)</f>
        <v>144.516</v>
      </c>
      <c r="N7" s="133"/>
      <c r="O7" s="133"/>
      <c r="P7" s="133"/>
      <c r="Q7" s="133"/>
      <c r="R7" s="133"/>
      <c r="S7" s="133"/>
      <c r="T7" s="133"/>
      <c r="U7" s="133">
        <f>SUM(U8:U15)</f>
        <v>240.6399</v>
      </c>
    </row>
    <row r="8" ht="22.9" customHeight="1" spans="1:21">
      <c r="A8" s="85" t="s">
        <v>199</v>
      </c>
      <c r="B8" s="85" t="s">
        <v>201</v>
      </c>
      <c r="C8" s="85" t="s">
        <v>196</v>
      </c>
      <c r="D8" s="130">
        <v>2130301</v>
      </c>
      <c r="E8" s="135" t="s">
        <v>228</v>
      </c>
      <c r="F8" s="132">
        <f>G8+K8</f>
        <v>870.68198</v>
      </c>
      <c r="G8" s="132">
        <f t="shared" ref="G8:G15" si="0">SUM(H8:J8)</f>
        <v>626.16598</v>
      </c>
      <c r="H8" s="136">
        <v>588.58198</v>
      </c>
      <c r="I8" s="136">
        <v>37.584</v>
      </c>
      <c r="J8" s="136"/>
      <c r="K8" s="136">
        <f>SUM(L8:U8)</f>
        <v>244.516</v>
      </c>
      <c r="L8" s="136">
        <v>100</v>
      </c>
      <c r="M8" s="136">
        <v>144.516</v>
      </c>
      <c r="N8" s="136"/>
      <c r="O8" s="136"/>
      <c r="P8" s="136"/>
      <c r="Q8" s="136"/>
      <c r="R8" s="136"/>
      <c r="S8" s="136"/>
      <c r="T8" s="136"/>
      <c r="U8" s="136"/>
    </row>
    <row r="9" ht="22.9" customHeight="1" spans="1:21">
      <c r="A9" s="85" t="s">
        <v>199</v>
      </c>
      <c r="B9" s="85" t="s">
        <v>201</v>
      </c>
      <c r="C9" s="85" t="s">
        <v>185</v>
      </c>
      <c r="D9" s="130">
        <v>2130306</v>
      </c>
      <c r="E9" s="135" t="s">
        <v>229</v>
      </c>
      <c r="F9" s="132">
        <f t="shared" ref="F9:F15" si="1">G9+K9</f>
        <v>922.3</v>
      </c>
      <c r="G9" s="132">
        <f t="shared" si="0"/>
        <v>854.5</v>
      </c>
      <c r="H9" s="132">
        <v>794.34</v>
      </c>
      <c r="I9" s="132">
        <v>60.16</v>
      </c>
      <c r="J9" s="132"/>
      <c r="K9" s="136">
        <f>SUM(L9:U9)</f>
        <v>67.8</v>
      </c>
      <c r="L9" s="132"/>
      <c r="M9" s="132"/>
      <c r="N9" s="132"/>
      <c r="O9" s="132"/>
      <c r="P9" s="132"/>
      <c r="Q9" s="132"/>
      <c r="R9" s="132"/>
      <c r="S9" s="132"/>
      <c r="T9" s="138"/>
      <c r="U9" s="132">
        <v>67.8</v>
      </c>
    </row>
    <row r="10" ht="22.9" customHeight="1" spans="1:21">
      <c r="A10" s="85" t="s">
        <v>199</v>
      </c>
      <c r="B10" s="85" t="s">
        <v>201</v>
      </c>
      <c r="C10" s="85" t="s">
        <v>230</v>
      </c>
      <c r="D10" s="130">
        <v>2130310</v>
      </c>
      <c r="E10" s="135" t="s">
        <v>231</v>
      </c>
      <c r="F10" s="132">
        <f t="shared" si="1"/>
        <v>372.00174</v>
      </c>
      <c r="G10" s="132">
        <f t="shared" si="0"/>
        <v>199.16184</v>
      </c>
      <c r="H10" s="132">
        <v>186.20184</v>
      </c>
      <c r="I10" s="132">
        <v>12.96</v>
      </c>
      <c r="J10" s="132"/>
      <c r="K10" s="136">
        <f>SUM(L10:U10)</f>
        <v>172.8399</v>
      </c>
      <c r="L10" s="132"/>
      <c r="M10" s="132"/>
      <c r="N10" s="132"/>
      <c r="O10" s="132"/>
      <c r="P10" s="132"/>
      <c r="Q10" s="132"/>
      <c r="R10" s="132"/>
      <c r="S10" s="132"/>
      <c r="T10" s="138"/>
      <c r="U10" s="132">
        <v>172.8399</v>
      </c>
    </row>
    <row r="11" ht="22.9" customHeight="1" spans="1:21">
      <c r="A11" s="85" t="s">
        <v>182</v>
      </c>
      <c r="B11" s="85" t="s">
        <v>180</v>
      </c>
      <c r="C11" s="85" t="s">
        <v>180</v>
      </c>
      <c r="D11" s="130" t="s">
        <v>244</v>
      </c>
      <c r="E11" s="135" t="s">
        <v>184</v>
      </c>
      <c r="F11" s="132">
        <f t="shared" si="1"/>
        <v>184.29</v>
      </c>
      <c r="G11" s="132">
        <f t="shared" si="0"/>
        <v>184.29</v>
      </c>
      <c r="H11" s="137">
        <v>184.29</v>
      </c>
      <c r="I11" s="137"/>
      <c r="J11" s="136"/>
      <c r="K11" s="136"/>
      <c r="L11" s="136"/>
      <c r="M11" s="136"/>
      <c r="N11" s="136"/>
      <c r="O11" s="136"/>
      <c r="P11" s="136"/>
      <c r="Q11" s="136"/>
      <c r="R11" s="136"/>
      <c r="S11" s="136"/>
      <c r="T11" s="136"/>
      <c r="U11" s="136"/>
    </row>
    <row r="12" ht="22.9" customHeight="1" spans="1:21">
      <c r="A12" s="85" t="s">
        <v>182</v>
      </c>
      <c r="B12" s="85" t="s">
        <v>180</v>
      </c>
      <c r="C12" s="85" t="s">
        <v>185</v>
      </c>
      <c r="D12" s="130" t="s">
        <v>244</v>
      </c>
      <c r="E12" s="135" t="s">
        <v>187</v>
      </c>
      <c r="F12" s="132">
        <f t="shared" si="1"/>
        <v>21.69</v>
      </c>
      <c r="G12" s="132">
        <f t="shared" si="0"/>
        <v>21.19</v>
      </c>
      <c r="H12" s="137">
        <v>21.19</v>
      </c>
      <c r="I12" s="137"/>
      <c r="J12" s="136"/>
      <c r="K12" s="136">
        <f>SUM(L12:U12)</f>
        <v>0.5</v>
      </c>
      <c r="L12" s="136">
        <v>0.5</v>
      </c>
      <c r="M12" s="136"/>
      <c r="N12" s="136"/>
      <c r="O12" s="136"/>
      <c r="P12" s="136"/>
      <c r="Q12" s="136"/>
      <c r="R12" s="136"/>
      <c r="S12" s="136"/>
      <c r="T12" s="136"/>
      <c r="U12" s="136"/>
    </row>
    <row r="13" ht="22.9" customHeight="1" spans="1:21">
      <c r="A13" s="85" t="s">
        <v>182</v>
      </c>
      <c r="B13" s="85" t="s">
        <v>189</v>
      </c>
      <c r="C13" s="85" t="s">
        <v>189</v>
      </c>
      <c r="D13" s="130" t="s">
        <v>244</v>
      </c>
      <c r="E13" s="135" t="s">
        <v>191</v>
      </c>
      <c r="F13" s="132">
        <f t="shared" si="1"/>
        <v>13.75</v>
      </c>
      <c r="G13" s="132">
        <f t="shared" si="0"/>
        <v>13.75</v>
      </c>
      <c r="H13" s="137">
        <v>13.75</v>
      </c>
      <c r="I13" s="137"/>
      <c r="J13" s="136"/>
      <c r="K13" s="136"/>
      <c r="L13" s="136"/>
      <c r="M13" s="136"/>
      <c r="N13" s="136"/>
      <c r="O13" s="136"/>
      <c r="P13" s="136"/>
      <c r="Q13" s="136"/>
      <c r="R13" s="136"/>
      <c r="S13" s="136"/>
      <c r="T13" s="136"/>
      <c r="U13" s="136"/>
    </row>
    <row r="14" ht="22.9" customHeight="1" spans="1:21">
      <c r="A14" s="85" t="s">
        <v>192</v>
      </c>
      <c r="B14" s="85" t="s">
        <v>194</v>
      </c>
      <c r="C14" s="85" t="s">
        <v>196</v>
      </c>
      <c r="D14" s="130" t="s">
        <v>244</v>
      </c>
      <c r="E14" s="135" t="s">
        <v>232</v>
      </c>
      <c r="F14" s="132">
        <f t="shared" si="1"/>
        <v>95.68</v>
      </c>
      <c r="G14" s="132">
        <f t="shared" si="0"/>
        <v>95.68</v>
      </c>
      <c r="H14" s="137">
        <v>95.68</v>
      </c>
      <c r="I14" s="137"/>
      <c r="J14" s="136"/>
      <c r="K14" s="136"/>
      <c r="L14" s="136"/>
      <c r="M14" s="136"/>
      <c r="N14" s="136"/>
      <c r="O14" s="136"/>
      <c r="P14" s="136"/>
      <c r="Q14" s="136"/>
      <c r="R14" s="136"/>
      <c r="S14" s="136"/>
      <c r="T14" s="136"/>
      <c r="U14" s="136"/>
    </row>
    <row r="15" ht="22.9" customHeight="1" spans="1:21">
      <c r="A15" s="85" t="s">
        <v>205</v>
      </c>
      <c r="B15" s="85" t="s">
        <v>207</v>
      </c>
      <c r="C15" s="85" t="s">
        <v>196</v>
      </c>
      <c r="D15" s="130" t="s">
        <v>244</v>
      </c>
      <c r="E15" s="135" t="s">
        <v>210</v>
      </c>
      <c r="F15" s="132">
        <f t="shared" si="1"/>
        <v>138.22</v>
      </c>
      <c r="G15" s="132">
        <f t="shared" si="0"/>
        <v>138.22</v>
      </c>
      <c r="H15" s="137">
        <v>138.22</v>
      </c>
      <c r="I15" s="136"/>
      <c r="J15" s="136"/>
      <c r="K15" s="136"/>
      <c r="L15" s="136"/>
      <c r="M15" s="136"/>
      <c r="N15" s="136"/>
      <c r="O15" s="136"/>
      <c r="P15" s="136"/>
      <c r="Q15" s="136"/>
      <c r="R15" s="136"/>
      <c r="S15" s="136"/>
      <c r="T15" s="136"/>
      <c r="U15" s="136"/>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40"/>
  <sheetViews>
    <sheetView topLeftCell="A13" workbookViewId="0">
      <selection activeCell="B25" sqref="B25"/>
    </sheetView>
  </sheetViews>
  <sheetFormatPr defaultColWidth="10" defaultRowHeight="16.8" outlineLevelCol="4"/>
  <cols>
    <col min="1" max="1" width="24.6346153846154" customWidth="1"/>
    <col min="2" max="2" width="16" customWidth="1"/>
    <col min="3" max="4" width="22.25" customWidth="1"/>
    <col min="5" max="5" width="0.134615384615385" customWidth="1"/>
    <col min="6" max="6" width="9.75" customWidth="1"/>
  </cols>
  <sheetData>
    <row r="1" ht="16.35" customHeight="1" spans="1:1">
      <c r="A1" s="23"/>
    </row>
    <row r="2" ht="31.9" customHeight="1" spans="1:4">
      <c r="A2" s="3" t="s">
        <v>11</v>
      </c>
      <c r="B2" s="3"/>
      <c r="C2" s="3"/>
      <c r="D2" s="3"/>
    </row>
    <row r="3" ht="18.95" customHeight="1" spans="1:5">
      <c r="A3" s="4" t="s">
        <v>29</v>
      </c>
      <c r="B3" s="4"/>
      <c r="C3" s="4"/>
      <c r="D3" s="22" t="s">
        <v>30</v>
      </c>
      <c r="E3" s="23"/>
    </row>
    <row r="4" ht="20.25" customHeight="1" spans="1:5">
      <c r="A4" s="5" t="s">
        <v>31</v>
      </c>
      <c r="B4" s="5"/>
      <c r="C4" s="5" t="s">
        <v>32</v>
      </c>
      <c r="D4" s="5"/>
      <c r="E4" s="125"/>
    </row>
    <row r="5" ht="20.25" customHeight="1" spans="1:5">
      <c r="A5" s="5" t="s">
        <v>33</v>
      </c>
      <c r="B5" s="5" t="s">
        <v>34</v>
      </c>
      <c r="C5" s="5" t="s">
        <v>33</v>
      </c>
      <c r="D5" s="5" t="s">
        <v>34</v>
      </c>
      <c r="E5" s="125"/>
    </row>
    <row r="6" ht="20.25" customHeight="1" spans="1:5">
      <c r="A6" s="27" t="s">
        <v>245</v>
      </c>
      <c r="B6" s="26">
        <f>B7</f>
        <v>2618.61</v>
      </c>
      <c r="C6" s="27" t="s">
        <v>246</v>
      </c>
      <c r="D6" s="91">
        <f>D14+D16+D19+D26</f>
        <v>2618.61</v>
      </c>
      <c r="E6" s="126"/>
    </row>
    <row r="7" ht="20.25" customHeight="1" spans="1:5">
      <c r="A7" s="7" t="s">
        <v>247</v>
      </c>
      <c r="B7" s="28">
        <f>SUM(B8:B9)</f>
        <v>2618.61</v>
      </c>
      <c r="C7" s="7" t="s">
        <v>39</v>
      </c>
      <c r="D7" s="92"/>
      <c r="E7" s="126"/>
    </row>
    <row r="8" ht="20.25" customHeight="1" spans="1:5">
      <c r="A8" s="7" t="s">
        <v>248</v>
      </c>
      <c r="B8" s="28">
        <v>2368.61</v>
      </c>
      <c r="C8" s="7" t="s">
        <v>43</v>
      </c>
      <c r="D8" s="92"/>
      <c r="E8" s="126"/>
    </row>
    <row r="9" ht="31.15" customHeight="1" spans="1:5">
      <c r="A9" s="7" t="s">
        <v>46</v>
      </c>
      <c r="B9" s="28">
        <v>250</v>
      </c>
      <c r="C9" s="7" t="s">
        <v>47</v>
      </c>
      <c r="D9" s="92"/>
      <c r="E9" s="126"/>
    </row>
    <row r="10" ht="20.25" customHeight="1" spans="1:5">
      <c r="A10" s="7" t="s">
        <v>249</v>
      </c>
      <c r="B10" s="28"/>
      <c r="C10" s="7" t="s">
        <v>51</v>
      </c>
      <c r="D10" s="92"/>
      <c r="E10" s="126"/>
    </row>
    <row r="11" ht="20.25" customHeight="1" spans="1:5">
      <c r="A11" s="7" t="s">
        <v>250</v>
      </c>
      <c r="B11" s="28"/>
      <c r="C11" s="7" t="s">
        <v>55</v>
      </c>
      <c r="D11" s="92"/>
      <c r="E11" s="126"/>
    </row>
    <row r="12" ht="20.25" customHeight="1" spans="1:5">
      <c r="A12" s="7" t="s">
        <v>251</v>
      </c>
      <c r="B12" s="28"/>
      <c r="C12" s="7" t="s">
        <v>59</v>
      </c>
      <c r="D12" s="92"/>
      <c r="E12" s="126"/>
    </row>
    <row r="13" ht="20.25" customHeight="1" spans="1:5">
      <c r="A13" s="27" t="s">
        <v>252</v>
      </c>
      <c r="B13" s="26"/>
      <c r="C13" s="7" t="s">
        <v>63</v>
      </c>
      <c r="D13" s="92"/>
      <c r="E13" s="126"/>
    </row>
    <row r="14" ht="20.25" customHeight="1" spans="1:5">
      <c r="A14" s="7" t="s">
        <v>247</v>
      </c>
      <c r="B14" s="28"/>
      <c r="C14" s="7" t="s">
        <v>67</v>
      </c>
      <c r="D14" s="92">
        <f>'1收支总表'!D13</f>
        <v>219.74</v>
      </c>
      <c r="E14" s="126"/>
    </row>
    <row r="15" ht="20.25" customHeight="1" spans="1:5">
      <c r="A15" s="7" t="s">
        <v>249</v>
      </c>
      <c r="B15" s="28"/>
      <c r="C15" s="7" t="s">
        <v>71</v>
      </c>
      <c r="D15" s="92"/>
      <c r="E15" s="126"/>
    </row>
    <row r="16" ht="20.25" customHeight="1" spans="1:5">
      <c r="A16" s="7" t="s">
        <v>250</v>
      </c>
      <c r="B16" s="28"/>
      <c r="C16" s="7" t="s">
        <v>75</v>
      </c>
      <c r="D16" s="92">
        <f>'1收支总表'!D15</f>
        <v>95.68</v>
      </c>
      <c r="E16" s="126"/>
    </row>
    <row r="17" ht="20.25" customHeight="1" spans="1:5">
      <c r="A17" s="7" t="s">
        <v>251</v>
      </c>
      <c r="B17" s="28"/>
      <c r="C17" s="7" t="s">
        <v>79</v>
      </c>
      <c r="D17" s="92"/>
      <c r="E17" s="126"/>
    </row>
    <row r="18" ht="20.25" customHeight="1" spans="1:5">
      <c r="A18" s="7"/>
      <c r="B18" s="28"/>
      <c r="C18" s="7" t="s">
        <v>83</v>
      </c>
      <c r="D18" s="92"/>
      <c r="E18" s="126"/>
    </row>
    <row r="19" ht="20.25" customHeight="1" spans="1:5">
      <c r="A19" s="7"/>
      <c r="B19" s="7"/>
      <c r="C19" s="7" t="s">
        <v>87</v>
      </c>
      <c r="D19" s="92">
        <f>'1收支总表'!D18</f>
        <v>2164.97</v>
      </c>
      <c r="E19" s="126"/>
    </row>
    <row r="20" ht="20.25" customHeight="1" spans="1:5">
      <c r="A20" s="7"/>
      <c r="B20" s="7"/>
      <c r="C20" s="7" t="s">
        <v>91</v>
      </c>
      <c r="D20" s="92"/>
      <c r="E20" s="126"/>
    </row>
    <row r="21" ht="20.25" customHeight="1" spans="1:5">
      <c r="A21" s="7"/>
      <c r="B21" s="7"/>
      <c r="C21" s="7" t="s">
        <v>95</v>
      </c>
      <c r="D21" s="92"/>
      <c r="E21" s="126"/>
    </row>
    <row r="22" ht="20.25" customHeight="1" spans="1:5">
      <c r="A22" s="7"/>
      <c r="B22" s="7"/>
      <c r="C22" s="7" t="s">
        <v>98</v>
      </c>
      <c r="D22" s="92"/>
      <c r="E22" s="126"/>
    </row>
    <row r="23" ht="20.25" customHeight="1" spans="1:5">
      <c r="A23" s="7"/>
      <c r="B23" s="7"/>
      <c r="C23" s="7" t="s">
        <v>101</v>
      </c>
      <c r="D23" s="92"/>
      <c r="E23" s="126"/>
    </row>
    <row r="24" ht="20.25" customHeight="1" spans="1:5">
      <c r="A24" s="7"/>
      <c r="B24" s="7"/>
      <c r="C24" s="7" t="s">
        <v>103</v>
      </c>
      <c r="D24" s="92"/>
      <c r="E24" s="126"/>
    </row>
    <row r="25" ht="20.25" customHeight="1" spans="1:5">
      <c r="A25" s="7"/>
      <c r="B25" s="7"/>
      <c r="C25" s="7" t="s">
        <v>105</v>
      </c>
      <c r="D25" s="92"/>
      <c r="E25" s="126"/>
    </row>
    <row r="26" ht="20.25" customHeight="1" spans="1:5">
      <c r="A26" s="7"/>
      <c r="B26" s="7"/>
      <c r="C26" s="7" t="s">
        <v>107</v>
      </c>
      <c r="D26" s="92">
        <f>'1收支总表'!D25</f>
        <v>138.22</v>
      </c>
      <c r="E26" s="126"/>
    </row>
    <row r="27" ht="20.25" customHeight="1" spans="1:5">
      <c r="A27" s="7"/>
      <c r="B27" s="7"/>
      <c r="C27" s="7" t="s">
        <v>109</v>
      </c>
      <c r="D27" s="92"/>
      <c r="E27" s="126"/>
    </row>
    <row r="28" ht="20.25" customHeight="1" spans="1:5">
      <c r="A28" s="7"/>
      <c r="B28" s="7"/>
      <c r="C28" s="7" t="s">
        <v>111</v>
      </c>
      <c r="D28" s="92"/>
      <c r="E28" s="126"/>
    </row>
    <row r="29" ht="20.25" customHeight="1" spans="1:5">
      <c r="A29" s="7"/>
      <c r="B29" s="7"/>
      <c r="C29" s="7" t="s">
        <v>113</v>
      </c>
      <c r="D29" s="92"/>
      <c r="E29" s="126"/>
    </row>
    <row r="30" ht="20.25" customHeight="1" spans="1:5">
      <c r="A30" s="7"/>
      <c r="B30" s="7"/>
      <c r="C30" s="7" t="s">
        <v>115</v>
      </c>
      <c r="D30" s="92"/>
      <c r="E30" s="126"/>
    </row>
    <row r="31" ht="20.25" customHeight="1" spans="1:5">
      <c r="A31" s="7"/>
      <c r="B31" s="7"/>
      <c r="C31" s="7" t="s">
        <v>117</v>
      </c>
      <c r="D31" s="92"/>
      <c r="E31" s="126"/>
    </row>
    <row r="32" ht="20.25" customHeight="1" spans="1:5">
      <c r="A32" s="7"/>
      <c r="B32" s="7"/>
      <c r="C32" s="7" t="s">
        <v>119</v>
      </c>
      <c r="D32" s="92"/>
      <c r="E32" s="126"/>
    </row>
    <row r="33" ht="20.25" customHeight="1" spans="1:5">
      <c r="A33" s="7"/>
      <c r="B33" s="7"/>
      <c r="C33" s="7" t="s">
        <v>121</v>
      </c>
      <c r="D33" s="92"/>
      <c r="E33" s="126"/>
    </row>
    <row r="34" ht="20.25" customHeight="1" spans="1:5">
      <c r="A34" s="7"/>
      <c r="B34" s="7"/>
      <c r="C34" s="7" t="s">
        <v>122</v>
      </c>
      <c r="D34" s="92"/>
      <c r="E34" s="126"/>
    </row>
    <row r="35" ht="20.25" customHeight="1" spans="1:5">
      <c r="A35" s="7"/>
      <c r="B35" s="7"/>
      <c r="C35" s="7" t="s">
        <v>123</v>
      </c>
      <c r="D35" s="92"/>
      <c r="E35" s="126"/>
    </row>
    <row r="36" ht="20.25" customHeight="1" spans="1:5">
      <c r="A36" s="7"/>
      <c r="B36" s="7"/>
      <c r="C36" s="7" t="s">
        <v>124</v>
      </c>
      <c r="D36" s="92"/>
      <c r="E36" s="126"/>
    </row>
    <row r="37" ht="20.25" customHeight="1" spans="1:5">
      <c r="A37" s="7"/>
      <c r="B37" s="7"/>
      <c r="C37" s="7"/>
      <c r="D37" s="7"/>
      <c r="E37" s="126"/>
    </row>
    <row r="38" ht="20.25" customHeight="1" spans="1:5">
      <c r="A38" s="27"/>
      <c r="B38" s="27"/>
      <c r="C38" s="27" t="s">
        <v>253</v>
      </c>
      <c r="D38" s="26"/>
      <c r="E38" s="127"/>
    </row>
    <row r="39" ht="20.25" customHeight="1" spans="1:5">
      <c r="A39" s="27"/>
      <c r="B39" s="27"/>
      <c r="C39" s="27"/>
      <c r="D39" s="27"/>
      <c r="E39" s="127"/>
    </row>
    <row r="40" ht="20.25" customHeight="1" spans="1:5">
      <c r="A40" s="124" t="s">
        <v>254</v>
      </c>
      <c r="B40" s="26">
        <f>B6</f>
        <v>2618.61</v>
      </c>
      <c r="C40" s="124" t="s">
        <v>255</v>
      </c>
      <c r="D40" s="91">
        <f>D6</f>
        <v>2618.61</v>
      </c>
      <c r="E40" s="12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3"/>
  <sheetViews>
    <sheetView tabSelected="1" workbookViewId="0">
      <selection activeCell="I1" sqref="I$1:I$1048576"/>
    </sheetView>
  </sheetViews>
  <sheetFormatPr defaultColWidth="10" defaultRowHeight="16.8"/>
  <cols>
    <col min="1" max="2" width="4.88461538461539" style="62" customWidth="1"/>
    <col min="3" max="3" width="6" style="62" customWidth="1"/>
    <col min="4" max="4" width="9" style="62" customWidth="1"/>
    <col min="5" max="6" width="16.3846153846154" style="62" customWidth="1"/>
    <col min="7" max="7" width="11.5" style="62" customWidth="1"/>
    <col min="8" max="8" width="12.5" style="62" customWidth="1"/>
    <col min="9" max="9" width="14.6346153846154" style="62" customWidth="1"/>
    <col min="10" max="10" width="11.3846153846154" style="62" customWidth="1"/>
    <col min="11" max="11" width="19" style="62" customWidth="1"/>
    <col min="12" max="12" width="9.75" style="62" customWidth="1"/>
    <col min="13" max="16384" width="10" style="62"/>
  </cols>
  <sheetData>
    <row r="1" ht="16.35" customHeight="1" spans="1:4">
      <c r="A1" s="63"/>
      <c r="D1" s="63"/>
    </row>
    <row r="2" ht="43.15" customHeight="1" spans="1:11">
      <c r="A2" s="64" t="s">
        <v>12</v>
      </c>
      <c r="B2" s="64"/>
      <c r="C2" s="64"/>
      <c r="D2" s="64"/>
      <c r="E2" s="64"/>
      <c r="F2" s="64"/>
      <c r="G2" s="64"/>
      <c r="H2" s="64"/>
      <c r="I2" s="64"/>
      <c r="J2" s="64"/>
      <c r="K2" s="64"/>
    </row>
    <row r="3" ht="24.2" customHeight="1" spans="1:11">
      <c r="A3" s="74" t="s">
        <v>29</v>
      </c>
      <c r="B3" s="74"/>
      <c r="C3" s="74"/>
      <c r="D3" s="74"/>
      <c r="E3" s="74"/>
      <c r="F3" s="74"/>
      <c r="G3" s="74"/>
      <c r="H3" s="74"/>
      <c r="I3" s="74"/>
      <c r="J3" s="73" t="s">
        <v>30</v>
      </c>
      <c r="K3" s="73"/>
    </row>
    <row r="4" ht="24.95" customHeight="1" spans="1:11">
      <c r="A4" s="66" t="s">
        <v>167</v>
      </c>
      <c r="B4" s="66"/>
      <c r="C4" s="66"/>
      <c r="D4" s="66" t="s">
        <v>168</v>
      </c>
      <c r="E4" s="66" t="s">
        <v>169</v>
      </c>
      <c r="F4" s="66" t="s">
        <v>134</v>
      </c>
      <c r="G4" s="66" t="s">
        <v>170</v>
      </c>
      <c r="H4" s="66"/>
      <c r="I4" s="66"/>
      <c r="J4" s="66"/>
      <c r="K4" s="66" t="s">
        <v>171</v>
      </c>
    </row>
    <row r="5" ht="20.65" customHeight="1" spans="1:11">
      <c r="A5" s="66"/>
      <c r="B5" s="66"/>
      <c r="C5" s="66"/>
      <c r="D5" s="66"/>
      <c r="E5" s="66"/>
      <c r="F5" s="66"/>
      <c r="G5" s="66" t="s">
        <v>136</v>
      </c>
      <c r="H5" s="66" t="s">
        <v>256</v>
      </c>
      <c r="I5" s="66"/>
      <c r="J5" s="66" t="s">
        <v>257</v>
      </c>
      <c r="K5" s="66"/>
    </row>
    <row r="6" ht="28.5" customHeight="1" spans="1:11">
      <c r="A6" s="66" t="s">
        <v>175</v>
      </c>
      <c r="B6" s="66" t="s">
        <v>176</v>
      </c>
      <c r="C6" s="66" t="s">
        <v>177</v>
      </c>
      <c r="D6" s="66"/>
      <c r="E6" s="66"/>
      <c r="F6" s="66"/>
      <c r="G6" s="66"/>
      <c r="H6" s="66" t="s">
        <v>236</v>
      </c>
      <c r="I6" s="66" t="s">
        <v>222</v>
      </c>
      <c r="J6" s="66"/>
      <c r="K6" s="66"/>
    </row>
    <row r="7" ht="22.9" customHeight="1" spans="1:11">
      <c r="A7" s="9"/>
      <c r="B7" s="9"/>
      <c r="C7" s="9"/>
      <c r="D7" s="61"/>
      <c r="E7" s="61" t="s">
        <v>134</v>
      </c>
      <c r="F7" s="54" t="e">
        <f>G7+K7</f>
        <v>#REF!</v>
      </c>
      <c r="G7" s="54" t="e">
        <f>H7+#REF!+I7+J7</f>
        <v>#REF!</v>
      </c>
      <c r="H7" s="54">
        <f>H8</f>
        <v>2022.25</v>
      </c>
      <c r="I7" s="54"/>
      <c r="J7" s="54">
        <f>J8</f>
        <v>110.7</v>
      </c>
      <c r="K7" s="54">
        <f>K8</f>
        <v>485.66</v>
      </c>
    </row>
    <row r="8" ht="22.9" customHeight="1" spans="1:11">
      <c r="A8" s="9"/>
      <c r="B8" s="9"/>
      <c r="C8" s="9"/>
      <c r="D8" s="71" t="s">
        <v>178</v>
      </c>
      <c r="E8" s="71" t="s">
        <v>3</v>
      </c>
      <c r="F8" s="54" t="e">
        <f>SUM(F11:F23)</f>
        <v>#REF!</v>
      </c>
      <c r="G8" s="54" t="e">
        <f>H8+#REF!+I8+J8</f>
        <v>#REF!</v>
      </c>
      <c r="H8" s="118">
        <f>H9+H15+H18+H21</f>
        <v>2022.25</v>
      </c>
      <c r="I8" s="118">
        <f>I9+I15+I18+I21</f>
        <v>0</v>
      </c>
      <c r="J8" s="118">
        <f>J9+J15+J18+J21</f>
        <v>110.7</v>
      </c>
      <c r="K8" s="118">
        <f>K9+K15+K18+K21</f>
        <v>485.66</v>
      </c>
    </row>
    <row r="9" ht="22.9" customHeight="1" spans="1:11">
      <c r="A9" s="114">
        <v>208</v>
      </c>
      <c r="B9" s="114"/>
      <c r="C9" s="114"/>
      <c r="D9" s="115">
        <v>208</v>
      </c>
      <c r="E9" s="119" t="s">
        <v>179</v>
      </c>
      <c r="F9" s="54"/>
      <c r="G9" s="54" t="e">
        <f>H9+#REF!+I9+J9</f>
        <v>#REF!</v>
      </c>
      <c r="H9" s="54">
        <f>H10+H13</f>
        <v>219.23</v>
      </c>
      <c r="I9" s="54">
        <f>I10+I13</f>
        <v>0</v>
      </c>
      <c r="J9" s="54">
        <f>J10+J13</f>
        <v>0</v>
      </c>
      <c r="K9" s="54">
        <f>K10+K13</f>
        <v>0.5</v>
      </c>
    </row>
    <row r="10" ht="22.9" customHeight="1" spans="1:11">
      <c r="A10" s="114">
        <v>208</v>
      </c>
      <c r="B10" s="114" t="s">
        <v>180</v>
      </c>
      <c r="C10" s="114"/>
      <c r="D10" s="115">
        <v>20805</v>
      </c>
      <c r="E10" s="120" t="s">
        <v>181</v>
      </c>
      <c r="F10" s="54"/>
      <c r="G10" s="54" t="e">
        <f>H10+#REF!+I10+J10</f>
        <v>#REF!</v>
      </c>
      <c r="H10" s="54">
        <f>H11+H12</f>
        <v>205.48</v>
      </c>
      <c r="I10" s="54">
        <f>I11+I12</f>
        <v>0</v>
      </c>
      <c r="J10" s="54">
        <f>J11+J12</f>
        <v>0</v>
      </c>
      <c r="K10" s="54">
        <f>K11+K12</f>
        <v>0.5</v>
      </c>
    </row>
    <row r="11" ht="22.9" customHeight="1" spans="1:11">
      <c r="A11" s="116" t="s">
        <v>182</v>
      </c>
      <c r="B11" s="116" t="s">
        <v>180</v>
      </c>
      <c r="C11" s="116" t="s">
        <v>180</v>
      </c>
      <c r="D11" s="117" t="s">
        <v>183</v>
      </c>
      <c r="E11" s="121" t="s">
        <v>184</v>
      </c>
      <c r="F11" s="54" t="e">
        <f>G11+K11</f>
        <v>#REF!</v>
      </c>
      <c r="G11" s="54" t="e">
        <f>H11+#REF!+I11+J11</f>
        <v>#REF!</v>
      </c>
      <c r="H11" s="76">
        <v>184.29</v>
      </c>
      <c r="I11" s="76"/>
      <c r="J11" s="76"/>
      <c r="K11" s="76"/>
    </row>
    <row r="12" ht="22.9" customHeight="1" spans="1:11">
      <c r="A12" s="116" t="s">
        <v>182</v>
      </c>
      <c r="B12" s="116" t="s">
        <v>180</v>
      </c>
      <c r="C12" s="116" t="s">
        <v>185</v>
      </c>
      <c r="D12" s="117" t="s">
        <v>186</v>
      </c>
      <c r="E12" s="121" t="s">
        <v>187</v>
      </c>
      <c r="F12" s="54" t="e">
        <f>G12+K12</f>
        <v>#REF!</v>
      </c>
      <c r="G12" s="54" t="e">
        <f>H12+#REF!+I12+J12</f>
        <v>#REF!</v>
      </c>
      <c r="H12" s="76">
        <v>21.19</v>
      </c>
      <c r="I12" s="76"/>
      <c r="J12" s="76"/>
      <c r="K12" s="76">
        <v>0.5</v>
      </c>
    </row>
    <row r="13" ht="22.9" customHeight="1" spans="1:11">
      <c r="A13" s="116">
        <v>208</v>
      </c>
      <c r="B13" s="116">
        <v>99</v>
      </c>
      <c r="C13" s="116"/>
      <c r="D13" s="117">
        <v>20899</v>
      </c>
      <c r="E13" s="120" t="s">
        <v>188</v>
      </c>
      <c r="F13" s="54"/>
      <c r="G13" s="54" t="e">
        <f>H13+#REF!+I13+J13</f>
        <v>#REF!</v>
      </c>
      <c r="H13" s="54">
        <f>H14</f>
        <v>13.75</v>
      </c>
      <c r="I13" s="76"/>
      <c r="J13" s="76"/>
      <c r="K13" s="76"/>
    </row>
    <row r="14" ht="22.9" customHeight="1" spans="1:11">
      <c r="A14" s="116" t="s">
        <v>182</v>
      </c>
      <c r="B14" s="116" t="s">
        <v>189</v>
      </c>
      <c r="C14" s="116" t="s">
        <v>189</v>
      </c>
      <c r="D14" s="117" t="s">
        <v>190</v>
      </c>
      <c r="E14" s="121" t="s">
        <v>191</v>
      </c>
      <c r="F14" s="54" t="e">
        <f>G14+K14</f>
        <v>#REF!</v>
      </c>
      <c r="G14" s="54" t="e">
        <f>H14+#REF!+I14+J14</f>
        <v>#REF!</v>
      </c>
      <c r="H14" s="76">
        <v>13.75</v>
      </c>
      <c r="I14" s="76"/>
      <c r="J14" s="76"/>
      <c r="K14" s="76"/>
    </row>
    <row r="15" ht="22.9" customHeight="1" spans="1:11">
      <c r="A15" s="116" t="s">
        <v>192</v>
      </c>
      <c r="B15" s="116"/>
      <c r="C15" s="116"/>
      <c r="D15" s="117">
        <v>210</v>
      </c>
      <c r="E15" s="122" t="s">
        <v>193</v>
      </c>
      <c r="F15" s="54"/>
      <c r="G15" s="54" t="e">
        <f>H15+#REF!+I15+J15</f>
        <v>#REF!</v>
      </c>
      <c r="H15" s="76">
        <f>H16</f>
        <v>95.68</v>
      </c>
      <c r="I15" s="76"/>
      <c r="J15" s="76"/>
      <c r="K15" s="76"/>
    </row>
    <row r="16" ht="22.9" customHeight="1" spans="1:11">
      <c r="A16" s="116" t="s">
        <v>192</v>
      </c>
      <c r="B16" s="116" t="s">
        <v>194</v>
      </c>
      <c r="C16" s="116"/>
      <c r="D16" s="117">
        <v>21011</v>
      </c>
      <c r="E16" s="123" t="s">
        <v>195</v>
      </c>
      <c r="F16" s="54"/>
      <c r="G16" s="54" t="e">
        <f>H16+#REF!+I16+J16</f>
        <v>#REF!</v>
      </c>
      <c r="H16" s="76">
        <f>H17</f>
        <v>95.68</v>
      </c>
      <c r="I16" s="76"/>
      <c r="J16" s="76"/>
      <c r="K16" s="76"/>
    </row>
    <row r="17" ht="22.9" customHeight="1" spans="1:11">
      <c r="A17" s="116" t="s">
        <v>192</v>
      </c>
      <c r="B17" s="116" t="s">
        <v>194</v>
      </c>
      <c r="C17" s="116" t="s">
        <v>196</v>
      </c>
      <c r="D17" s="117" t="s">
        <v>197</v>
      </c>
      <c r="E17" s="121" t="s">
        <v>198</v>
      </c>
      <c r="F17" s="54" t="e">
        <f>G17+K17</f>
        <v>#REF!</v>
      </c>
      <c r="G17" s="54" t="e">
        <f>H17+#REF!+I17+J17</f>
        <v>#REF!</v>
      </c>
      <c r="H17" s="76">
        <v>95.68</v>
      </c>
      <c r="I17" s="76"/>
      <c r="J17" s="76"/>
      <c r="K17" s="76"/>
    </row>
    <row r="18" ht="22.9" customHeight="1" spans="1:11">
      <c r="A18" s="116" t="s">
        <v>199</v>
      </c>
      <c r="B18" s="116"/>
      <c r="C18" s="116"/>
      <c r="D18" s="117">
        <v>213</v>
      </c>
      <c r="E18" s="122" t="s">
        <v>200</v>
      </c>
      <c r="F18" s="54"/>
      <c r="G18" s="54" t="e">
        <f>H18+#REF!+I18+J18</f>
        <v>#REF!</v>
      </c>
      <c r="H18" s="76">
        <f>H19</f>
        <v>1569.12</v>
      </c>
      <c r="I18" s="76">
        <f t="shared" ref="I18:K19" si="0">I19</f>
        <v>0</v>
      </c>
      <c r="J18" s="76">
        <f t="shared" si="0"/>
        <v>110.7</v>
      </c>
      <c r="K18" s="76">
        <f t="shared" si="0"/>
        <v>485.16</v>
      </c>
    </row>
    <row r="19" ht="22.9" customHeight="1" spans="1:11">
      <c r="A19" s="116" t="s">
        <v>199</v>
      </c>
      <c r="B19" s="116" t="s">
        <v>201</v>
      </c>
      <c r="C19" s="116"/>
      <c r="D19" s="117">
        <v>21303</v>
      </c>
      <c r="E19" s="123" t="s">
        <v>202</v>
      </c>
      <c r="F19" s="54"/>
      <c r="G19" s="54" t="e">
        <f>H19+#REF!+I19+J19</f>
        <v>#REF!</v>
      </c>
      <c r="H19" s="76">
        <f>H20</f>
        <v>1569.12</v>
      </c>
      <c r="I19" s="76">
        <f t="shared" si="0"/>
        <v>0</v>
      </c>
      <c r="J19" s="76">
        <f t="shared" si="0"/>
        <v>110.7</v>
      </c>
      <c r="K19" s="76">
        <f t="shared" si="0"/>
        <v>485.16</v>
      </c>
    </row>
    <row r="20" ht="22.9" customHeight="1" spans="1:11">
      <c r="A20" s="116" t="s">
        <v>199</v>
      </c>
      <c r="B20" s="116" t="s">
        <v>201</v>
      </c>
      <c r="C20" s="116" t="s">
        <v>196</v>
      </c>
      <c r="D20" s="117" t="s">
        <v>203</v>
      </c>
      <c r="E20" s="121" t="s">
        <v>204</v>
      </c>
      <c r="F20" s="54" t="e">
        <f>G20+K20</f>
        <v>#REF!</v>
      </c>
      <c r="G20" s="54" t="e">
        <f>H20+#REF!+I20+J20</f>
        <v>#REF!</v>
      </c>
      <c r="H20" s="76">
        <v>1569.12</v>
      </c>
      <c r="I20" s="76"/>
      <c r="J20" s="76">
        <v>110.7</v>
      </c>
      <c r="K20" s="76">
        <v>485.16</v>
      </c>
    </row>
    <row r="21" ht="22.9" customHeight="1" spans="1:11">
      <c r="A21" s="116" t="s">
        <v>205</v>
      </c>
      <c r="B21" s="116"/>
      <c r="C21" s="116"/>
      <c r="D21" s="117">
        <v>221</v>
      </c>
      <c r="E21" s="122" t="s">
        <v>206</v>
      </c>
      <c r="F21" s="54"/>
      <c r="G21" s="54" t="e">
        <f>H21+#REF!+I21+J21</f>
        <v>#REF!</v>
      </c>
      <c r="H21" s="76">
        <f>H22</f>
        <v>138.22</v>
      </c>
      <c r="I21" s="76"/>
      <c r="J21" s="76"/>
      <c r="K21" s="76"/>
    </row>
    <row r="22" ht="22.9" customHeight="1" spans="1:11">
      <c r="A22" s="116" t="s">
        <v>205</v>
      </c>
      <c r="B22" s="116" t="s">
        <v>207</v>
      </c>
      <c r="C22" s="116"/>
      <c r="D22" s="117">
        <v>22102</v>
      </c>
      <c r="E22" s="123" t="s">
        <v>208</v>
      </c>
      <c r="F22" s="54"/>
      <c r="G22" s="54" t="e">
        <f>H22+#REF!+I22+J22</f>
        <v>#REF!</v>
      </c>
      <c r="H22" s="76">
        <f>H23</f>
        <v>138.22</v>
      </c>
      <c r="I22" s="76"/>
      <c r="J22" s="76"/>
      <c r="K22" s="76"/>
    </row>
    <row r="23" ht="22.9" customHeight="1" spans="1:11">
      <c r="A23" s="116" t="s">
        <v>205</v>
      </c>
      <c r="B23" s="116" t="s">
        <v>207</v>
      </c>
      <c r="C23" s="116" t="s">
        <v>196</v>
      </c>
      <c r="D23" s="117" t="s">
        <v>209</v>
      </c>
      <c r="E23" s="121" t="s">
        <v>210</v>
      </c>
      <c r="F23" s="54" t="e">
        <f>G23+K23</f>
        <v>#REF!</v>
      </c>
      <c r="G23" s="54" t="e">
        <f>H23+#REF!+I23+J23</f>
        <v>#REF!</v>
      </c>
      <c r="H23" s="76">
        <v>138.22</v>
      </c>
      <c r="I23" s="76"/>
      <c r="J23" s="76"/>
      <c r="K23" s="76"/>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cp:lastModifiedBy>
  <dcterms:created xsi:type="dcterms:W3CDTF">2022-04-14T08:24:00Z</dcterms:created>
  <dcterms:modified xsi:type="dcterms:W3CDTF">2023-09-23T22:12:51Z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778CD0FF52824320B82F7802FDF4CA2B</vt:lpwstr>
  </property>
  <property fmtid="{D5CDD505-2E9C-101B-9397-08002B2CF9AE}" pid="3" name="KSOProductBuildVer">
    <vt:lpwstr>2052-5.2.1.7798</vt:lpwstr>
  </property>
</Properties>
</file>