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85" windowWidth="14250" windowHeight="6690" tabRatio="931" firstSheet="13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definedNames>
    <definedName name="_xlnm._FilterDatabase" localSheetId="8" hidden="1">'7一般公共预算支出表'!$A$11:$L$44</definedName>
  </definedNames>
  <calcPr calcId="144525"/>
</workbook>
</file>

<file path=xl/calcChain.xml><?xml version="1.0" encoding="utf-8"?>
<calcChain xmlns="http://schemas.openxmlformats.org/spreadsheetml/2006/main">
  <c r="C9" i="17" l="1"/>
  <c r="C10" i="17"/>
  <c r="C11" i="17"/>
  <c r="C12" i="17"/>
  <c r="C13" i="17"/>
  <c r="H28" i="6" l="1"/>
  <c r="J13" i="15"/>
  <c r="U13" i="16" l="1"/>
  <c r="B6" i="3" l="1"/>
  <c r="B7" i="3"/>
  <c r="E9" i="4"/>
  <c r="Y9" i="4"/>
  <c r="C6" i="24" l="1"/>
  <c r="C8" i="23"/>
  <c r="M8" i="23"/>
  <c r="E8" i="23"/>
  <c r="F8" i="23"/>
  <c r="H7" i="17"/>
  <c r="D13" i="3"/>
  <c r="D14" i="3"/>
  <c r="D15" i="3"/>
  <c r="D16" i="3"/>
  <c r="D17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7" i="3"/>
  <c r="D8" i="3"/>
  <c r="D9" i="3"/>
  <c r="D10" i="3"/>
  <c r="D11" i="3"/>
  <c r="D12" i="3"/>
  <c r="D6" i="3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9" i="5"/>
  <c r="G10" i="5"/>
  <c r="F10" i="5" s="1"/>
  <c r="G11" i="5"/>
  <c r="F11" i="5" s="1"/>
  <c r="G12" i="5"/>
  <c r="G13" i="5"/>
  <c r="G14" i="5"/>
  <c r="F14" i="5" s="1"/>
  <c r="G15" i="5"/>
  <c r="F15" i="5" s="1"/>
  <c r="G16" i="5"/>
  <c r="G17" i="5"/>
  <c r="F17" i="5" s="1"/>
  <c r="G18" i="5"/>
  <c r="F18" i="5" s="1"/>
  <c r="G19" i="5"/>
  <c r="F19" i="5" s="1"/>
  <c r="G20" i="5"/>
  <c r="G21" i="5"/>
  <c r="F21" i="5" s="1"/>
  <c r="G22" i="5"/>
  <c r="F22" i="5" s="1"/>
  <c r="G25" i="5"/>
  <c r="G26" i="5"/>
  <c r="G27" i="5"/>
  <c r="F27" i="5" s="1"/>
  <c r="G28" i="5"/>
  <c r="F28" i="5" s="1"/>
  <c r="G29" i="5"/>
  <c r="G30" i="5"/>
  <c r="G31" i="5"/>
  <c r="F31" i="5" s="1"/>
  <c r="G32" i="5"/>
  <c r="F32" i="5" s="1"/>
  <c r="G33" i="5"/>
  <c r="G34" i="5"/>
  <c r="G35" i="5"/>
  <c r="F35" i="5" s="1"/>
  <c r="G36" i="5"/>
  <c r="F36" i="5" s="1"/>
  <c r="G38" i="5"/>
  <c r="G39" i="5"/>
  <c r="F39" i="5" s="1"/>
  <c r="G40" i="5"/>
  <c r="F40" i="5" s="1"/>
  <c r="G41" i="5"/>
  <c r="F41" i="5" s="1"/>
  <c r="G42" i="5"/>
  <c r="G9" i="5"/>
  <c r="F42" i="5"/>
  <c r="F38" i="5"/>
  <c r="F34" i="5"/>
  <c r="F33" i="5"/>
  <c r="F30" i="5"/>
  <c r="F29" i="5"/>
  <c r="F26" i="5"/>
  <c r="F25" i="5"/>
  <c r="F20" i="5"/>
  <c r="F16" i="5"/>
  <c r="F13" i="5"/>
  <c r="F12" i="5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9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9" i="6"/>
  <c r="H30" i="6"/>
  <c r="H10" i="6"/>
  <c r="H9" i="6"/>
  <c r="J8" i="6"/>
  <c r="K8" i="6"/>
  <c r="L8" i="6"/>
  <c r="N8" i="6"/>
  <c r="P8" i="6"/>
  <c r="Q8" i="6"/>
  <c r="R8" i="6"/>
  <c r="S8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9" i="6"/>
  <c r="F9" i="6" l="1"/>
  <c r="F11" i="6"/>
  <c r="F22" i="6"/>
  <c r="F18" i="6"/>
  <c r="F14" i="6"/>
  <c r="F25" i="6"/>
  <c r="F17" i="6"/>
  <c r="G8" i="6"/>
  <c r="O8" i="6"/>
  <c r="H8" i="5"/>
  <c r="F9" i="5"/>
  <c r="H8" i="6"/>
  <c r="C12" i="10" l="1"/>
  <c r="H8" i="15"/>
  <c r="H7" i="15" s="1"/>
  <c r="H6" i="15" s="1"/>
  <c r="I8" i="15"/>
  <c r="I7" i="15" s="1"/>
  <c r="I6" i="15" s="1"/>
  <c r="J8" i="15"/>
  <c r="J7" i="15" s="1"/>
  <c r="J6" i="15" s="1"/>
  <c r="K8" i="15"/>
  <c r="K7" i="15" s="1"/>
  <c r="K6" i="15" s="1"/>
  <c r="L8" i="15"/>
  <c r="L7" i="15" s="1"/>
  <c r="L6" i="15" s="1"/>
  <c r="M8" i="15"/>
  <c r="M7" i="15" s="1"/>
  <c r="M6" i="15" s="1"/>
  <c r="N8" i="15"/>
  <c r="N7" i="15" s="1"/>
  <c r="N6" i="15" s="1"/>
  <c r="O8" i="15"/>
  <c r="O7" i="15" s="1"/>
  <c r="O6" i="15" s="1"/>
  <c r="P8" i="15"/>
  <c r="P7" i="15" s="1"/>
  <c r="P6" i="15" s="1"/>
  <c r="Q8" i="15"/>
  <c r="Q7" i="15" s="1"/>
  <c r="Q6" i="15" s="1"/>
  <c r="S8" i="15"/>
  <c r="S7" i="15" s="1"/>
  <c r="S6" i="15" s="1"/>
  <c r="T8" i="15"/>
  <c r="T7" i="15" s="1"/>
  <c r="T6" i="15" s="1"/>
  <c r="G10" i="15"/>
  <c r="G11" i="15"/>
  <c r="G12" i="15"/>
  <c r="G13" i="15"/>
  <c r="G9" i="15"/>
  <c r="R10" i="15"/>
  <c r="R11" i="15"/>
  <c r="R12" i="15"/>
  <c r="R13" i="15"/>
  <c r="R9" i="15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F9" i="16"/>
  <c r="F10" i="16"/>
  <c r="F11" i="16"/>
  <c r="F12" i="16"/>
  <c r="F13" i="16"/>
  <c r="F8" i="16" l="1"/>
  <c r="F12" i="15"/>
  <c r="F9" i="15"/>
  <c r="F10" i="15"/>
  <c r="R8" i="15"/>
  <c r="R7" i="15" s="1"/>
  <c r="R6" i="15" s="1"/>
  <c r="F11" i="15"/>
  <c r="F13" i="15"/>
  <c r="G37" i="5"/>
  <c r="F37" i="5" s="1"/>
  <c r="G8" i="15"/>
  <c r="G7" i="15" s="1"/>
  <c r="G6" i="15" s="1"/>
  <c r="F8" i="15" l="1"/>
  <c r="G24" i="5"/>
  <c r="F24" i="5" s="1"/>
  <c r="E24" i="23" l="1"/>
  <c r="I7" i="16"/>
  <c r="I6" i="16" s="1"/>
  <c r="J7" i="16"/>
  <c r="J6" i="16" s="1"/>
  <c r="K7" i="16"/>
  <c r="K6" i="16" s="1"/>
  <c r="E22" i="10" s="1"/>
  <c r="C22" i="10" s="1"/>
  <c r="L7" i="16"/>
  <c r="L6" i="16" s="1"/>
  <c r="E23" i="10" s="1"/>
  <c r="C23" i="10" s="1"/>
  <c r="M7" i="16"/>
  <c r="M6" i="16" s="1"/>
  <c r="E24" i="10" s="1"/>
  <c r="C24" i="10" s="1"/>
  <c r="N7" i="16"/>
  <c r="N6" i="16" s="1"/>
  <c r="O7" i="16"/>
  <c r="O6" i="16" s="1"/>
  <c r="E25" i="10" s="1"/>
  <c r="C25" i="10" s="1"/>
  <c r="P7" i="16"/>
  <c r="P6" i="16" s="1"/>
  <c r="E26" i="10" s="1"/>
  <c r="C26" i="10" s="1"/>
  <c r="Q7" i="16"/>
  <c r="Q6" i="16" s="1"/>
  <c r="R7" i="16"/>
  <c r="R6" i="16" s="1"/>
  <c r="E27" i="10" s="1"/>
  <c r="C27" i="10" s="1"/>
  <c r="S7" i="16"/>
  <c r="S6" i="16" s="1"/>
  <c r="T7" i="16"/>
  <c r="T6" i="16" s="1"/>
  <c r="E28" i="10" s="1"/>
  <c r="C28" i="10" s="1"/>
  <c r="U7" i="16"/>
  <c r="U6" i="16" s="1"/>
  <c r="E29" i="10" s="1"/>
  <c r="C29" i="10" s="1"/>
  <c r="V7" i="16"/>
  <c r="V6" i="16" s="1"/>
  <c r="E30" i="10" s="1"/>
  <c r="C30" i="10" s="1"/>
  <c r="W7" i="16"/>
  <c r="W6" i="16" s="1"/>
  <c r="X7" i="16"/>
  <c r="X6" i="16" s="1"/>
  <c r="Y7" i="16"/>
  <c r="Y6" i="16" s="1"/>
  <c r="Z7" i="16"/>
  <c r="Z6" i="16" s="1"/>
  <c r="E31" i="10" s="1"/>
  <c r="C31" i="10" s="1"/>
  <c r="AA7" i="16"/>
  <c r="AA6" i="16" s="1"/>
  <c r="E32" i="10" s="1"/>
  <c r="C32" i="10" s="1"/>
  <c r="AB7" i="16"/>
  <c r="AB6" i="16" s="1"/>
  <c r="E33" i="10" s="1"/>
  <c r="C33" i="10" s="1"/>
  <c r="AC7" i="16"/>
  <c r="AC6" i="16" s="1"/>
  <c r="AD7" i="16"/>
  <c r="AD6" i="16" s="1"/>
  <c r="E34" i="10" s="1"/>
  <c r="C34" i="10" s="1"/>
  <c r="AE7" i="16"/>
  <c r="AE6" i="16" s="1"/>
  <c r="E35" i="10" s="1"/>
  <c r="C35" i="10" s="1"/>
  <c r="AF7" i="16"/>
  <c r="AF6" i="16" s="1"/>
  <c r="AG7" i="16"/>
  <c r="AG6" i="16" s="1"/>
  <c r="E36" i="10" s="1"/>
  <c r="C36" i="10" s="1"/>
  <c r="G7" i="16"/>
  <c r="G6" i="16" s="1"/>
  <c r="E20" i="10" s="1"/>
  <c r="C20" i="10" s="1"/>
  <c r="K9" i="13"/>
  <c r="K8" i="13" s="1"/>
  <c r="K7" i="13" s="1"/>
  <c r="K6" i="13" s="1"/>
  <c r="J9" i="13"/>
  <c r="J8" i="13" s="1"/>
  <c r="J7" i="13" s="1"/>
  <c r="J6" i="13" s="1"/>
  <c r="H8" i="14"/>
  <c r="H7" i="14" s="1"/>
  <c r="H6" i="14" s="1"/>
  <c r="D38" i="10" s="1"/>
  <c r="K8" i="14"/>
  <c r="K7" i="14" s="1"/>
  <c r="K6" i="14" s="1"/>
  <c r="D39" i="10" s="1"/>
  <c r="C39" i="10" s="1"/>
  <c r="F9" i="14"/>
  <c r="F8" i="14" s="1"/>
  <c r="F7" i="14" s="1"/>
  <c r="F6" i="14" s="1"/>
  <c r="F9" i="13"/>
  <c r="F8" i="13" s="1"/>
  <c r="F7" i="13" s="1"/>
  <c r="F6" i="13" s="1"/>
  <c r="D9" i="10"/>
  <c r="C9" i="10" s="1"/>
  <c r="D10" i="10"/>
  <c r="C10" i="10" s="1"/>
  <c r="D11" i="10"/>
  <c r="C11" i="10" s="1"/>
  <c r="D13" i="10"/>
  <c r="C13" i="10" s="1"/>
  <c r="D14" i="10"/>
  <c r="C14" i="10" s="1"/>
  <c r="D15" i="10"/>
  <c r="C15" i="10" s="1"/>
  <c r="D16" i="10"/>
  <c r="C16" i="10" s="1"/>
  <c r="D17" i="10"/>
  <c r="C17" i="10" s="1"/>
  <c r="D18" i="10"/>
  <c r="C18" i="10" s="1"/>
  <c r="D7" i="10"/>
  <c r="D37" i="10" l="1"/>
  <c r="C37" i="10" s="1"/>
  <c r="C7" i="10"/>
  <c r="C38" i="10"/>
  <c r="D8" i="10"/>
  <c r="C8" i="10" s="1"/>
  <c r="F7" i="16"/>
  <c r="F6" i="16" s="1"/>
  <c r="H7" i="16"/>
  <c r="H6" i="16" s="1"/>
  <c r="E21" i="10" s="1"/>
  <c r="C21" i="10" s="1"/>
  <c r="D6" i="10" l="1"/>
  <c r="E19" i="10"/>
  <c r="E40" i="10" s="1"/>
  <c r="F7" i="15"/>
  <c r="F6" i="15" s="1"/>
  <c r="C19" i="10" l="1"/>
  <c r="C6" i="10"/>
  <c r="D40" i="10"/>
  <c r="C40" i="10" l="1"/>
  <c r="G23" i="5" l="1"/>
  <c r="F23" i="5" l="1"/>
  <c r="G8" i="5"/>
  <c r="D22" i="23" l="1"/>
  <c r="M22" i="23" s="1"/>
  <c r="D24" i="23"/>
  <c r="C24" i="23" s="1"/>
  <c r="C184" i="24" s="1"/>
  <c r="D23" i="23"/>
  <c r="C23" i="23" s="1"/>
  <c r="D21" i="23"/>
  <c r="M21" i="23" s="1"/>
  <c r="D20" i="23"/>
  <c r="C20" i="23" s="1"/>
  <c r="D19" i="23"/>
  <c r="M19" i="23" s="1"/>
  <c r="D18" i="23"/>
  <c r="M18" i="23" s="1"/>
  <c r="D17" i="23"/>
  <c r="M17" i="23" s="1"/>
  <c r="D18" i="3" l="1"/>
  <c r="C22" i="23"/>
  <c r="M24" i="23"/>
  <c r="C21" i="23"/>
  <c r="M23" i="23"/>
  <c r="M20" i="23"/>
  <c r="C19" i="23"/>
  <c r="C18" i="23"/>
  <c r="C17" i="23"/>
  <c r="E7" i="23"/>
  <c r="F7" i="23"/>
  <c r="D10" i="23"/>
  <c r="M10" i="23" s="1"/>
  <c r="D11" i="23"/>
  <c r="C11" i="23" s="1"/>
  <c r="D12" i="23"/>
  <c r="C12" i="23" s="1"/>
  <c r="D13" i="23"/>
  <c r="C13" i="23" s="1"/>
  <c r="D14" i="23"/>
  <c r="M14" i="23" s="1"/>
  <c r="D15" i="23"/>
  <c r="C15" i="23" s="1"/>
  <c r="D16" i="23"/>
  <c r="C16" i="23" s="1"/>
  <c r="D9" i="23"/>
  <c r="G7" i="17"/>
  <c r="G6" i="17" s="1"/>
  <c r="H6" i="17"/>
  <c r="E8" i="17"/>
  <c r="C8" i="17" s="1"/>
  <c r="C7" i="17" s="1"/>
  <c r="F7" i="4"/>
  <c r="G7" i="4"/>
  <c r="H7" i="4"/>
  <c r="I7" i="4"/>
  <c r="K7" i="4"/>
  <c r="L7" i="4"/>
  <c r="M7" i="4"/>
  <c r="N7" i="4"/>
  <c r="O7" i="4"/>
  <c r="P7" i="4"/>
  <c r="Q7" i="4"/>
  <c r="R7" i="4"/>
  <c r="T7" i="4"/>
  <c r="U7" i="4"/>
  <c r="V7" i="4"/>
  <c r="W7" i="4"/>
  <c r="X7" i="4"/>
  <c r="E8" i="4"/>
  <c r="E7" i="4" s="1"/>
  <c r="F8" i="4"/>
  <c r="G8" i="4"/>
  <c r="H8" i="4"/>
  <c r="I8" i="4"/>
  <c r="K8" i="4"/>
  <c r="L8" i="4"/>
  <c r="M8" i="4"/>
  <c r="N8" i="4"/>
  <c r="O8" i="4"/>
  <c r="P8" i="4"/>
  <c r="Q8" i="4"/>
  <c r="R8" i="4"/>
  <c r="T8" i="4"/>
  <c r="U8" i="4"/>
  <c r="V8" i="4"/>
  <c r="W8" i="4"/>
  <c r="X8" i="4"/>
  <c r="Y8" i="4"/>
  <c r="Y7" i="4" s="1"/>
  <c r="S9" i="4"/>
  <c r="B37" i="3" s="1"/>
  <c r="M12" i="6"/>
  <c r="M13" i="6"/>
  <c r="M15" i="6"/>
  <c r="M16" i="6"/>
  <c r="M19" i="6"/>
  <c r="M20" i="6"/>
  <c r="M21" i="6"/>
  <c r="M23" i="6"/>
  <c r="M26" i="6"/>
  <c r="M27" i="6"/>
  <c r="M28" i="6"/>
  <c r="M30" i="6"/>
  <c r="M10" i="6"/>
  <c r="I29" i="6"/>
  <c r="T29" i="6"/>
  <c r="I30" i="6"/>
  <c r="T30" i="6"/>
  <c r="I19" i="6"/>
  <c r="T19" i="6"/>
  <c r="I20" i="6"/>
  <c r="T20" i="6"/>
  <c r="I21" i="6"/>
  <c r="T21" i="6"/>
  <c r="I23" i="6"/>
  <c r="T23" i="6"/>
  <c r="I24" i="6"/>
  <c r="T24" i="6"/>
  <c r="I26" i="6"/>
  <c r="T26" i="6"/>
  <c r="I27" i="6"/>
  <c r="T27" i="6"/>
  <c r="I28" i="6"/>
  <c r="T28" i="6"/>
  <c r="M24" i="6"/>
  <c r="F24" i="6" l="1"/>
  <c r="F21" i="6"/>
  <c r="F19" i="6"/>
  <c r="F28" i="6"/>
  <c r="F26" i="6"/>
  <c r="F23" i="6"/>
  <c r="F20" i="6"/>
  <c r="F30" i="6"/>
  <c r="F27" i="6"/>
  <c r="S8" i="4"/>
  <c r="S7" i="4" s="1"/>
  <c r="M9" i="23"/>
  <c r="D8" i="23"/>
  <c r="E7" i="17"/>
  <c r="E6" i="17" s="1"/>
  <c r="C14" i="23"/>
  <c r="M29" i="6"/>
  <c r="F29" i="6" s="1"/>
  <c r="M13" i="23"/>
  <c r="C9" i="23"/>
  <c r="C10" i="23"/>
  <c r="M16" i="23"/>
  <c r="M12" i="23"/>
  <c r="D7" i="23"/>
  <c r="M15" i="23"/>
  <c r="M11" i="23"/>
  <c r="J7" i="6"/>
  <c r="J6" i="6" s="1"/>
  <c r="K7" i="6"/>
  <c r="K6" i="6" s="1"/>
  <c r="L7" i="6"/>
  <c r="L6" i="6" s="1"/>
  <c r="N7" i="6"/>
  <c r="N6" i="6" s="1"/>
  <c r="P7" i="6"/>
  <c r="P6" i="6" s="1"/>
  <c r="Q7" i="6"/>
  <c r="Q6" i="6" s="1"/>
  <c r="R7" i="6"/>
  <c r="R6" i="6" s="1"/>
  <c r="S7" i="6"/>
  <c r="S6" i="6" s="1"/>
  <c r="T12" i="6"/>
  <c r="T13" i="6"/>
  <c r="T15" i="6"/>
  <c r="T16" i="6"/>
  <c r="T10" i="6"/>
  <c r="I12" i="6"/>
  <c r="I13" i="6"/>
  <c r="F13" i="6" s="1"/>
  <c r="I15" i="6"/>
  <c r="F15" i="6" s="1"/>
  <c r="I16" i="6"/>
  <c r="I10" i="6"/>
  <c r="F20" i="3"/>
  <c r="F18" i="3"/>
  <c r="F16" i="3"/>
  <c r="F12" i="3"/>
  <c r="F9" i="3"/>
  <c r="F7" i="3"/>
  <c r="F16" i="6" l="1"/>
  <c r="T8" i="6"/>
  <c r="M8" i="6"/>
  <c r="M7" i="6" s="1"/>
  <c r="M6" i="6" s="1"/>
  <c r="H12" i="3" s="1"/>
  <c r="I8" i="6"/>
  <c r="F10" i="6"/>
  <c r="F12" i="6"/>
  <c r="F13" i="3"/>
  <c r="F10" i="3" s="1"/>
  <c r="C7" i="23"/>
  <c r="M7" i="23"/>
  <c r="I7" i="6"/>
  <c r="I6" i="6" s="1"/>
  <c r="H8" i="3" s="1"/>
  <c r="T7" i="6"/>
  <c r="T6" i="6" s="1"/>
  <c r="H19" i="3" s="1"/>
  <c r="H7" i="6"/>
  <c r="H6" i="6" s="1"/>
  <c r="H7" i="3" s="1"/>
  <c r="G7" i="6"/>
  <c r="G6" i="6" s="1"/>
  <c r="H6" i="3" s="1"/>
  <c r="O7" i="6" l="1"/>
  <c r="O6" i="6" s="1"/>
  <c r="H14" i="3" s="1"/>
  <c r="H36" i="3" s="1"/>
  <c r="H39" i="3" s="1"/>
  <c r="I8" i="25"/>
  <c r="F8" i="3"/>
  <c r="F6" i="3" s="1"/>
  <c r="H8" i="25" s="1"/>
  <c r="F8" i="6" l="1"/>
  <c r="F7" i="6" s="1"/>
  <c r="F6" i="6" s="1"/>
  <c r="F36" i="3"/>
  <c r="F39" i="3" s="1"/>
  <c r="G7" i="5" l="1"/>
  <c r="G6" i="5" s="1"/>
  <c r="D36" i="3" l="1"/>
  <c r="D39" i="3" l="1"/>
  <c r="D8" i="25"/>
  <c r="C8" i="25" s="1"/>
  <c r="O8" i="25" s="1"/>
  <c r="H7" i="5"/>
  <c r="H6" i="5" s="1"/>
  <c r="F8" i="5"/>
  <c r="F7" i="5" s="1"/>
  <c r="F6" i="5" s="1"/>
  <c r="J9" i="4" s="1"/>
  <c r="B25" i="3" l="1"/>
  <c r="B24" i="3" s="1"/>
  <c r="B36" i="3" s="1"/>
  <c r="B39" i="3" s="1"/>
  <c r="J8" i="4"/>
  <c r="J7" i="4" s="1"/>
  <c r="D9" i="4"/>
  <c r="D8" i="4" l="1"/>
  <c r="D7" i="4" s="1"/>
  <c r="C9" i="4"/>
  <c r="C8" i="4" s="1"/>
  <c r="C7" i="4" s="1"/>
  <c r="C6" i="17"/>
</calcChain>
</file>

<file path=xl/sharedStrings.xml><?xml version="1.0" encoding="utf-8"?>
<sst xmlns="http://schemas.openxmlformats.org/spreadsheetml/2006/main" count="3467" uniqueCount="1214">
  <si>
    <t>目标1：保证人员工资福利发放到位，农业局工作正常运转			
目标2：抓好粮食生产，保证农产品质量安全			
目标3：抓好产业壮大			
目标4：抓好乡村治理			
目标5：加大农业项目争取力度</t>
  </si>
  <si>
    <t>2024年部门预算公开表</t>
  </si>
  <si>
    <t>单位编码：</t>
  </si>
  <si>
    <t>419001</t>
  </si>
  <si>
    <t>单位名称：</t>
  </si>
  <si>
    <t>岳阳县农业农村局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</si>
  <si>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</si>
  <si>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</si>
  <si>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</si>
  <si>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</si>
  <si>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</si>
  <si>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</si>
  <si>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</si>
  <si>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</si>
  <si>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</si>
  <si>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</si>
  <si>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</si>
  <si>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</si>
  <si>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</si>
  <si>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</si>
  <si>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</si>
  <si>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</si>
  <si>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</si>
  <si>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</si>
  <si>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</si>
  <si>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</si>
  <si>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</si>
  <si>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</si>
  <si>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</si>
  <si>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</si>
  <si>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</si>
  <si>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</si>
  <si>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</si>
  <si>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</si>
  <si>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</si>
  <si>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</si>
  <si>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</si>
  <si>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</si>
  <si>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</si>
  <si>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</si>
  <si>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</si>
  <si>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</si>
  <si>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</si>
  <si>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</si>
  <si>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</si>
  <si>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</si>
  <si>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</si>
  <si>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</si>
  <si>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</si>
  <si>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</si>
  <si>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</si>
  <si>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</si>
  <si>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</si>
  <si>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</si>
  <si>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</si>
  <si>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</si>
  <si>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</si>
  <si>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</si>
  <si>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</si>
  <si>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</si>
  <si>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</si>
  <si>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</si>
  <si>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</si>
  <si>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</si>
  <si>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</si>
  <si>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</si>
  <si>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</si>
  <si>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</si>
  <si>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</si>
  <si>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</si>
  <si>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</si>
  <si>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</si>
  <si>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</si>
  <si>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</si>
  <si>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</si>
  <si>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</si>
  <si>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</si>
  <si>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</si>
  <si>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</si>
  <si>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</si>
  <si>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</si>
  <si>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</si>
  <si>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</si>
  <si>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</si>
  <si>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</si>
  <si>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</si>
  <si>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</si>
  <si>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</si>
  <si>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</si>
  <si>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</si>
  <si>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</si>
  <si>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</si>
  <si>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</si>
  <si>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</si>
  <si>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</si>
  <si>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</si>
  <si>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</si>
  <si>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</si>
  <si>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</si>
  <si>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</si>
  <si>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</si>
  <si>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</si>
  <si>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</si>
  <si>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</si>
  <si>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</si>
  <si>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</si>
  <si>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</si>
  <si>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</si>
  <si>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</si>
  <si>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</si>
  <si>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</si>
  <si>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</si>
  <si>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</si>
  <si>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</si>
  <si>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</si>
  <si>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</si>
  <si>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</si>
  <si>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</si>
  <si>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</si>
  <si>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</si>
  <si>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</si>
  <si>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</si>
  <si>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</si>
  <si>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</si>
  <si>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</si>
  <si>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</si>
  <si>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</si>
  <si>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</si>
  <si>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</si>
  <si>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</si>
  <si>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</si>
  <si>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</si>
  <si>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</si>
  <si>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</si>
  <si>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</si>
  <si>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</si>
  <si>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</si>
  <si>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</si>
  <si>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</si>
  <si>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</si>
  <si>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</si>
  <si>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</si>
  <si>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</si>
  <si>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</si>
  <si>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</si>
  <si>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</si>
  <si>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</si>
  <si>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</si>
  <si>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</si>
  <si>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</si>
  <si>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</si>
  <si>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</si>
  <si>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</si>
  <si>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</si>
  <si>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419</t>
  </si>
  <si>
    <t xml:space="preserve">  419001</t>
  </si>
  <si>
    <t xml:space="preserve">  岳阳县农业农村局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</si>
  <si>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</si>
  <si>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</si>
  <si>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</si>
  <si>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</si>
  <si>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</si>
  <si>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</si>
  <si>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</si>
  <si>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</si>
  <si>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</si>
  <si>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</si>
  <si>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</si>
  <si>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</si>
  <si>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岳阳县农业农村局</t>
  </si>
  <si>
    <t>208</t>
  </si>
  <si>
    <t xml:space="preserve">   208</t>
  </si>
  <si>
    <t xml:space="preserve">   社会保障和就业支出</t>
  </si>
  <si>
    <t>05</t>
  </si>
  <si>
    <t>99</t>
  </si>
  <si>
    <t xml:space="preserve">     其他社会保障和就业支出</t>
  </si>
  <si>
    <t>210</t>
  </si>
  <si>
    <t xml:space="preserve">   210</t>
  </si>
  <si>
    <t xml:space="preserve">   卫生健康支出</t>
  </si>
  <si>
    <t>11</t>
  </si>
  <si>
    <t>01</t>
  </si>
  <si>
    <t>03</t>
  </si>
  <si>
    <t>213</t>
  </si>
  <si>
    <t xml:space="preserve">   213</t>
  </si>
  <si>
    <t xml:space="preserve">   农林水支出</t>
  </si>
  <si>
    <t>221</t>
  </si>
  <si>
    <t xml:space="preserve">   221</t>
  </si>
  <si>
    <t xml:space="preserve">   住房保障支出</t>
  </si>
  <si>
    <t>02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</si>
  <si>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</si>
  <si>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</si>
  <si>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</si>
  <si>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</si>
  <si>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</si>
  <si>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</si>
  <si>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</si>
  <si>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</si>
  <si>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</si>
  <si>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</si>
  <si>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</si>
  <si>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</si>
  <si>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</si>
  <si>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</si>
  <si>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</si>
  <si>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</si>
  <si>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</si>
  <si>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</si>
  <si>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</si>
  <si>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</si>
  <si>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</si>
  <si>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</si>
  <si>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行政运行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</si>
  <si>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</si>
  <si>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</si>
  <si>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</si>
  <si>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</si>
  <si>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</si>
  <si>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</si>
  <si>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</si>
  <si>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</si>
  <si>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</si>
  <si>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</si>
  <si>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</si>
  <si>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</si>
  <si>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</si>
  <si>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</si>
  <si>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</si>
  <si>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</si>
  <si>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</si>
  <si>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</si>
  <si>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</si>
  <si>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</si>
  <si>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</si>
  <si>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</si>
  <si>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</si>
  <si>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</si>
  <si>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</si>
  <si>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</si>
  <si>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</si>
  <si>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</si>
  <si>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机关事业单位基本养老保险缴费支出</t>
  </si>
  <si>
    <t xml:space="preserve">    20899</t>
  </si>
  <si>
    <t xml:space="preserve">    21011</t>
  </si>
  <si>
    <t xml:space="preserve">    行政事业单位医疗</t>
  </si>
  <si>
    <t xml:space="preserve">     行政单位医疗</t>
  </si>
  <si>
    <t xml:space="preserve">     公务员医疗补助</t>
  </si>
  <si>
    <t xml:space="preserve">    21301</t>
  </si>
  <si>
    <t xml:space="preserve">    农业农村</t>
  </si>
  <si>
    <t xml:space="preserve">     行政运行</t>
  </si>
  <si>
    <t xml:space="preserve">    22102</t>
  </si>
  <si>
    <t xml:space="preserve">    住房改革支出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</si>
  <si>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</si>
  <si>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</si>
  <si>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</si>
  <si>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</si>
  <si>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</si>
  <si>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</si>
  <si>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</si>
  <si>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</si>
  <si>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</si>
  <si>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</si>
  <si>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</si>
  <si>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</si>
  <si>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</si>
  <si>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</si>
  <si>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</si>
  <si>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</si>
  <si>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</si>
  <si>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</si>
  <si>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</si>
  <si>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</si>
  <si>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</si>
  <si>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</si>
  <si>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</si>
  <si>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</si>
  <si>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30113</t>
  </si>
  <si>
    <t xml:space="preserve">  住房公积金</t>
  </si>
  <si>
    <t>302</t>
  </si>
  <si>
    <t>商品和服务支出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</si>
  <si>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</si>
  <si>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</si>
  <si>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</si>
  <si>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</si>
  <si>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</si>
  <si>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</si>
  <si>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</si>
  <si>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</si>
  <si>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30211</t>
  </si>
  <si>
    <t xml:space="preserve">  差旅费</t>
  </si>
  <si>
    <t xml:space="preserve">  30206</t>
  </si>
  <si>
    <t xml:space="preserve">  电费</t>
  </si>
  <si>
    <t xml:space="preserve">  30205</t>
  </si>
  <si>
    <t xml:space="preserve">  水费</t>
  </si>
  <si>
    <t xml:space="preserve">  30201</t>
  </si>
  <si>
    <t xml:space="preserve">  办公费</t>
  </si>
  <si>
    <t xml:space="preserve">  30239</t>
  </si>
  <si>
    <t xml:space="preserve">  其他交通费用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</si>
  <si>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</si>
  <si>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</si>
  <si>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</si>
  <si>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</si>
  <si>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</si>
  <si>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</si>
  <si>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</si>
  <si>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</si>
  <si>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</si>
  <si>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</si>
  <si>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</si>
  <si>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</si>
  <si>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</si>
  <si>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</si>
  <si>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</si>
  <si>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</si>
  <si>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</si>
  <si>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</si>
  <si>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</si>
  <si>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</si>
  <si>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</si>
  <si>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</si>
  <si>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</si>
  <si>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</si>
  <si>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</si>
  <si>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</si>
  <si>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</si>
  <si>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</si>
  <si>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</si>
  <si>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</si>
  <si>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</si>
  <si>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</si>
  <si>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</si>
  <si>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</si>
  <si>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</si>
  <si>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</si>
  <si>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</si>
  <si>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</si>
  <si>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</si>
  <si>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</si>
  <si>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</si>
  <si>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</si>
  <si>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</si>
  <si>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</si>
  <si>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</si>
  <si>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</si>
  <si>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</si>
  <si>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</si>
  <si>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</si>
  <si>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</si>
  <si>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</si>
  <si>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</si>
  <si>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</si>
  <si>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</si>
  <si>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</si>
  <si>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</si>
  <si>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</si>
  <si>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</si>
  <si>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</si>
  <si>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</si>
  <si>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</si>
  <si>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</si>
  <si>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</si>
  <si>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</si>
  <si>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</si>
  <si>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</si>
  <si>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</si>
  <si>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</si>
  <si>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</si>
  <si>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</si>
  <si>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</si>
  <si>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</si>
  <si>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</si>
  <si>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</si>
  <si>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</si>
  <si>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</si>
  <si>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</si>
  <si>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</si>
  <si>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</si>
  <si>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</si>
  <si>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</si>
  <si>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</si>
  <si>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</si>
  <si>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</si>
  <si>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</si>
  <si>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</si>
  <si>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</si>
  <si>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</si>
  <si>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</si>
  <si>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</si>
  <si>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</si>
  <si>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</si>
  <si>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</si>
  <si>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</si>
  <si>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</si>
  <si>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</si>
  <si>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</si>
  <si>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</si>
  <si>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</si>
  <si>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</si>
  <si>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</si>
  <si>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419001</t>
  </si>
  <si>
    <t xml:space="preserve">   会议费</t>
  </si>
  <si>
    <t xml:space="preserve">   粮食高产创建工作经费</t>
  </si>
  <si>
    <t xml:space="preserve">   农产品质量安全检查工作经费</t>
  </si>
  <si>
    <t xml:space="preserve">   农技推广中心工作经费</t>
  </si>
  <si>
    <t xml:space="preserve">   农业劳模项目</t>
  </si>
  <si>
    <t xml:space="preserve">   农业农村管理经费</t>
  </si>
  <si>
    <t xml:space="preserve">   县农业综合行政执法大队专项执法经费</t>
  </si>
  <si>
    <t xml:space="preserve">   新农村建设工作经费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</si>
  <si>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</si>
  <si>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</si>
  <si>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</si>
  <si>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</si>
  <si>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</si>
  <si>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</si>
  <si>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</si>
  <si>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</si>
  <si>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</si>
  <si>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</si>
  <si>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</si>
  <si>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</si>
  <si>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</si>
  <si>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</si>
  <si>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会议费</t>
  </si>
  <si>
    <t>成本指标</t>
  </si>
  <si>
    <t>经济成本指标</t>
  </si>
  <si>
    <t>社会成本指标</t>
  </si>
  <si>
    <t>会议经费</t>
  </si>
  <si>
    <t>9万元</t>
  </si>
  <si>
    <t>会议费9万元</t>
  </si>
  <si>
    <t>增加0.5万扣1分（满分15分）</t>
  </si>
  <si>
    <t>万元</t>
  </si>
  <si>
    <t>定量</t>
  </si>
  <si>
    <t>生态环境成本指标</t>
  </si>
  <si>
    <t>产出指标</t>
  </si>
  <si>
    <t>数量指标</t>
  </si>
  <si>
    <t>会议次数</t>
  </si>
  <si>
    <t>12次</t>
  </si>
  <si>
    <t>会议次数12次</t>
  </si>
  <si>
    <t>达到12次满分，减少一次扣5分（满分20分）</t>
  </si>
  <si>
    <t>次</t>
  </si>
  <si>
    <t>质量指标</t>
  </si>
  <si>
    <t>会议事故率</t>
  </si>
  <si>
    <t>0%</t>
  </si>
  <si>
    <t>会议顺利进行</t>
  </si>
  <si>
    <t>会议事故率0%计满分，增加1%扣1分（满分20分））</t>
  </si>
  <si>
    <t>%</t>
  </si>
  <si>
    <t>时效指标</t>
  </si>
  <si>
    <t>会议顺利召开及时率</t>
  </si>
  <si>
    <t>100%</t>
  </si>
  <si>
    <t>会议召开及时率</t>
  </si>
  <si>
    <t>每减少5%扣1分（满分20分）</t>
  </si>
  <si>
    <t xml:space="preserve">效益指标 </t>
  </si>
  <si>
    <t>经济效益指标</t>
  </si>
  <si>
    <t>社会效益指标</t>
  </si>
  <si>
    <t>促进工作开展顺利</t>
  </si>
  <si>
    <t>促进工作开展</t>
  </si>
  <si>
    <t>效果显著得满分，酌情扣分（满分15分）</t>
  </si>
  <si>
    <t>无</t>
  </si>
  <si>
    <t>定性</t>
  </si>
  <si>
    <t>生态效益指标</t>
  </si>
  <si>
    <t>可持续影响指标</t>
  </si>
  <si>
    <t>满意度指标</t>
  </si>
  <si>
    <t>服务对象满意度指标</t>
  </si>
  <si>
    <t>参会人员满意度</t>
  </si>
  <si>
    <t>90</t>
  </si>
  <si>
    <t>每减少1分扣1分（满分10分）</t>
  </si>
  <si>
    <t>分</t>
  </si>
  <si>
    <t xml:space="preserve">  粮食高产创建工作经费</t>
  </si>
  <si>
    <t>为完成全年粮油生产目标任务，保障必要的工作经费。</t>
  </si>
  <si>
    <t>预算控制数</t>
  </si>
  <si>
    <t>16</t>
  </si>
  <si>
    <t>预算控制数16万元以内</t>
  </si>
  <si>
    <t>每超过1万元扣1分（满分10分）</t>
  </si>
  <si>
    <t>粮食产能增长率</t>
  </si>
  <si>
    <t>5</t>
  </si>
  <si>
    <t>粮食产能增长率5%以上</t>
  </si>
  <si>
    <t>每减少1%扣4分（满分20分）</t>
  </si>
  <si>
    <t>≥</t>
  </si>
  <si>
    <t>生产任务完成率</t>
  </si>
  <si>
    <t>100</t>
  </si>
  <si>
    <t>生产任务完成率达到100%</t>
  </si>
  <si>
    <t>每减少1%扣1分（满分20分）</t>
  </si>
  <si>
    <t>任务完成时间</t>
  </si>
  <si>
    <t>2024年12月31日前</t>
  </si>
  <si>
    <t>任务完成时间2024年12月31日前</t>
  </si>
  <si>
    <t>每推迟5天扣1分（满分20分）</t>
  </si>
  <si>
    <t>-</t>
  </si>
  <si>
    <t>健康种植技术普及率</t>
  </si>
  <si>
    <t>健康种植技术普及率90%以上</t>
  </si>
  <si>
    <t>服务对象满意度</t>
  </si>
  <si>
    <t>95</t>
  </si>
  <si>
    <t>服务对象满意度95%以上</t>
  </si>
  <si>
    <t>每减少1%扣1分（满分10分）</t>
  </si>
  <si>
    <t xml:space="preserve">  农产品质量安全检查工作经费</t>
  </si>
  <si>
    <t>农产品质量安全检查工作经费，保证农残快速检测任务高效运转，有效提高农产品质量。</t>
  </si>
  <si>
    <t>项目预算控制数11万元</t>
  </si>
  <si>
    <t>每超过1万元扣1分（满分15分）</t>
  </si>
  <si>
    <t>农残快速检测次数</t>
  </si>
  <si>
    <t>1000</t>
  </si>
  <si>
    <t>农残快速检测次数1000批次以上</t>
  </si>
  <si>
    <t>每少于10次扣1分（满分20分）</t>
  </si>
  <si>
    <t>批次</t>
  </si>
  <si>
    <t>农产品检测合格率</t>
  </si>
  <si>
    <t>农产品检测合格率95%以上</t>
  </si>
  <si>
    <t>每少1%扣1分（满分20分）</t>
  </si>
  <si>
    <t>农作物安全保障程度</t>
  </si>
  <si>
    <t>农作物安全保障程度95%以上</t>
  </si>
  <si>
    <t>每少1%扣1分（满分15分）</t>
  </si>
  <si>
    <t>群众满意度</t>
  </si>
  <si>
    <t>群众满意度95分以上</t>
  </si>
  <si>
    <t>每少1分扣1分（满分10分）</t>
  </si>
  <si>
    <t xml:space="preserve">  农技推广中心工作经费</t>
  </si>
  <si>
    <t>培育农业科技示范主体134人、脱产培训农技人员26人</t>
  </si>
  <si>
    <t>预算控制数5万元以内</t>
  </si>
  <si>
    <t>每超过1000元扣1分（满分10分）</t>
  </si>
  <si>
    <t>≤</t>
  </si>
  <si>
    <t>培训项目人员</t>
  </si>
  <si>
    <t>160</t>
  </si>
  <si>
    <t>每减少2人扣1分（满分20分）</t>
  </si>
  <si>
    <t>人</t>
  </si>
  <si>
    <t>全县农业主推技术到位率</t>
  </si>
  <si>
    <t>全县农业主推技术到位率95%以上</t>
  </si>
  <si>
    <t>示范主体每亩增收</t>
  </si>
  <si>
    <t>300</t>
  </si>
  <si>
    <t>示范主体每亩增收300元以上</t>
  </si>
  <si>
    <t>每少10元扣1分（满分20分）</t>
  </si>
  <si>
    <t>元</t>
  </si>
  <si>
    <t>受益群众满意度</t>
  </si>
  <si>
    <t>受益群众满意度95%以上</t>
  </si>
  <si>
    <t xml:space="preserve">  农业劳模项目</t>
  </si>
  <si>
    <t>农业劳模补助经费</t>
  </si>
  <si>
    <t>3.2</t>
  </si>
  <si>
    <t>预算控制数3.2万元</t>
  </si>
  <si>
    <t>补助人口数</t>
  </si>
  <si>
    <t>1</t>
  </si>
  <si>
    <t>补助人口数量1人</t>
  </si>
  <si>
    <t>未达标准不得分，达到标准得满分（满分20分）</t>
  </si>
  <si>
    <t>资助标准达标率</t>
  </si>
  <si>
    <t>资助标准达标率100%</t>
  </si>
  <si>
    <t>资助经费及时性</t>
  </si>
  <si>
    <t>资助经费及时性达100%</t>
  </si>
  <si>
    <t>受助对象基本生活水平（有效提高）</t>
  </si>
  <si>
    <t>提高</t>
  </si>
  <si>
    <t>根据受助对象基本生活水平情况酌情扣分（满分20分）</t>
  </si>
  <si>
    <t>受助劳模满意度</t>
  </si>
  <si>
    <t>服务对象满意度100%</t>
  </si>
  <si>
    <t xml:space="preserve">  农业农村管理经费</t>
  </si>
  <si>
    <t>1.粮食生产稳量提质；2.乡村产业提档升级；3.绿色农业成效显著。</t>
  </si>
  <si>
    <t>13.616378</t>
  </si>
  <si>
    <t>预算控制数13.616378万元以内</t>
  </si>
  <si>
    <t>每增加1万元扣1分（满分10分）</t>
  </si>
  <si>
    <t>扩大粮食种植面积</t>
  </si>
  <si>
    <t>120.7</t>
  </si>
  <si>
    <t>播种面积120.7万亩以上</t>
  </si>
  <si>
    <t>每减少1万亩扣1分（满分20分）</t>
  </si>
  <si>
    <t>万亩</t>
  </si>
  <si>
    <t>促进粮食增产</t>
  </si>
  <si>
    <t>51</t>
  </si>
  <si>
    <t>粮食产量达51万吨以上</t>
  </si>
  <si>
    <t>每减少1万吨扣1分（满分20分）</t>
  </si>
  <si>
    <t>万吨</t>
  </si>
  <si>
    <t>任务完成率</t>
  </si>
  <si>
    <t>任务完成率达100%</t>
  </si>
  <si>
    <t>每推迟5天扣1分（满分10分）</t>
  </si>
  <si>
    <t>增加粮食产量，改善农田灌溉设施，提升农业品牌效益</t>
  </si>
  <si>
    <t>稳步提升</t>
  </si>
  <si>
    <t>稳步增加粮食产量，改善农田灌溉设施，提升农业品牌效益</t>
  </si>
  <si>
    <t>根据完成情况酌情扣分（满分10分）</t>
  </si>
  <si>
    <t>98</t>
  </si>
  <si>
    <t>服务对象满意度98%以上</t>
  </si>
  <si>
    <t xml:space="preserve">  县农业综合行政执法大队专项执法经费</t>
  </si>
  <si>
    <t>1、依法行使法律法规、规章赋予的农业投入品、农产品安全、农机安全、农村宅基地、农业资源方面的行政检查、行政强制、行政处罚执法和宣传培训工作；2、指导乡镇有关农业综合执法等工作；3、规范农资、农机、畜禽屠宰等市场秩序，维护百姓合法权利。</t>
  </si>
  <si>
    <t>预算控制数90万元以内</t>
  </si>
  <si>
    <t>制作与发放宣传品的数量</t>
  </si>
  <si>
    <t>30000</t>
  </si>
  <si>
    <t>制作与发放宣传品的数量30000份以上</t>
  </si>
  <si>
    <t>每减少100份扣1分（满分10分）</t>
  </si>
  <si>
    <t>份</t>
  </si>
  <si>
    <t>普法宣传次数</t>
  </si>
  <si>
    <t>3</t>
  </si>
  <si>
    <t>普法宣传次数3次以上</t>
  </si>
  <si>
    <t>未达标不得分，达标得满分（满分10分）</t>
  </si>
  <si>
    <t>普法宣传天数</t>
  </si>
  <si>
    <t>15</t>
  </si>
  <si>
    <t>普法宣传天数15天以上</t>
  </si>
  <si>
    <t>每减少1天扣1分（满分10分）</t>
  </si>
  <si>
    <t>天</t>
  </si>
  <si>
    <t>农业政策宣传覆盖率</t>
  </si>
  <si>
    <t>农业政策宣传覆盖率90%以上</t>
  </si>
  <si>
    <t>每减少1%扣1分（满分15分）</t>
  </si>
  <si>
    <t>农民权益保障率</t>
  </si>
  <si>
    <t>农民权益保障率95%以上</t>
  </si>
  <si>
    <t>执勤率</t>
  </si>
  <si>
    <t>执勤率95%以上</t>
  </si>
  <si>
    <t>97</t>
  </si>
  <si>
    <t>群众满意度97%以上</t>
  </si>
  <si>
    <t xml:space="preserve">  新农村建设工作经费</t>
  </si>
  <si>
    <t>全面开展农村人居环境整治，进一步提升全县农村人居环境，人民群众对乡村环境卫生满意度达到95%以上。</t>
  </si>
  <si>
    <t>每超出1万元扣1分（满分10分）</t>
  </si>
  <si>
    <t>创建省、市级美丽乡村、美丽屋场</t>
  </si>
  <si>
    <t>2</t>
  </si>
  <si>
    <t>创建省、市级美丽乡村、美丽屋场2个以上</t>
  </si>
  <si>
    <t>每减少1个扣5分（满分10分）</t>
  </si>
  <si>
    <t>个</t>
  </si>
  <si>
    <t>创建县级美丽乡村</t>
  </si>
  <si>
    <t>创建县级美丽乡村3个以上</t>
  </si>
  <si>
    <t>每减少1个扣5分（满分15分）</t>
  </si>
  <si>
    <t>美丽乡村示范创建成功授牌</t>
  </si>
  <si>
    <t>美丽乡村示范创建成功授牌5个以上</t>
  </si>
  <si>
    <t>每减少1个扣5分（满分25分）</t>
  </si>
  <si>
    <t>每推迟5天扣1分（满分15分）</t>
  </si>
  <si>
    <t>村庄卫生合格率</t>
  </si>
  <si>
    <t>村庄卫生合格率达90%以上</t>
  </si>
  <si>
    <t>受益村庄和农户满意度</t>
  </si>
  <si>
    <t>受益村庄和农户满意度97%以上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</si>
  <si>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</si>
  <si>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</si>
  <si>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</si>
  <si>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</si>
  <si>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</si>
  <si>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</si>
  <si>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</si>
  <si>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</si>
  <si>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</si>
  <si>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</si>
  <si>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</si>
  <si>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=</t>
  </si>
  <si>
    <t>每超出10万元扣1分（满分10分）</t>
  </si>
  <si>
    <t>粮食播种面积</t>
  </si>
  <si>
    <t>120</t>
  </si>
  <si>
    <t>120万亩120万亩以上</t>
  </si>
  <si>
    <t>政府采购执行率</t>
  </si>
  <si>
    <t>政府采购执行率90%以上</t>
  </si>
  <si>
    <t>农产品监督抽查合格率</t>
  </si>
  <si>
    <t>农产品监督抽查合格率98%以上</t>
  </si>
  <si>
    <t>任务完成时间24年12月31日前</t>
  </si>
  <si>
    <t>种粮亩平增收</t>
  </si>
  <si>
    <t>50</t>
  </si>
  <si>
    <t>种粮亩平增收50元</t>
  </si>
  <si>
    <t>每减少1元扣1分（满分10分）</t>
  </si>
  <si>
    <t>农业知识普及率</t>
  </si>
  <si>
    <t>农业知识普及率90%以上</t>
  </si>
  <si>
    <t>农业项目实施主体及群众满意度</t>
  </si>
  <si>
    <t>农业项目实施主体及群众满意度90%以上</t>
  </si>
  <si>
    <t xml:space="preserve">    科技转化与退广服务</t>
    <phoneticPr fontId="14" type="noConversion"/>
  </si>
  <si>
    <t xml:space="preserve">    病虫害控制</t>
    <phoneticPr fontId="14" type="noConversion"/>
  </si>
  <si>
    <t xml:space="preserve">    农产品质量安全</t>
    <phoneticPr fontId="14" type="noConversion"/>
  </si>
  <si>
    <t xml:space="preserve">    稳定农民收入补贴</t>
    <phoneticPr fontId="14" type="noConversion"/>
  </si>
  <si>
    <t xml:space="preserve">    农业生产发展</t>
    <phoneticPr fontId="14" type="noConversion"/>
  </si>
  <si>
    <t xml:space="preserve">   农村社会事业</t>
    <phoneticPr fontId="14" type="noConversion"/>
  </si>
  <si>
    <t xml:space="preserve">   农业生态资源保护</t>
    <phoneticPr fontId="14" type="noConversion"/>
  </si>
  <si>
    <t xml:space="preserve">   其他农业农村支出</t>
    <phoneticPr fontId="14" type="noConversion"/>
  </si>
  <si>
    <t xml:space="preserve">   生产发展</t>
    <phoneticPr fontId="14" type="noConversion"/>
  </si>
  <si>
    <t xml:space="preserve">     巩固脱贫攻坚成果衔接乡村振兴</t>
    <phoneticPr fontId="14" type="noConversion"/>
  </si>
  <si>
    <t xml:space="preserve">      生产发展</t>
    <phoneticPr fontId="14" type="noConversion"/>
  </si>
  <si>
    <t xml:space="preserve">   农作物重大病虫害防控</t>
    <phoneticPr fontId="14" type="noConversion"/>
  </si>
  <si>
    <t xml:space="preserve">   农作物重大病虫害防控</t>
  </si>
  <si>
    <t xml:space="preserve">   粮食生产专项</t>
    <phoneticPr fontId="17" type="noConversion"/>
  </si>
  <si>
    <t xml:space="preserve">   粮食生产专项</t>
    <phoneticPr fontId="14" type="noConversion"/>
  </si>
  <si>
    <t xml:space="preserve">   产业发展专项</t>
    <phoneticPr fontId="17" type="noConversion"/>
  </si>
  <si>
    <t xml:space="preserve">   产业发展专项</t>
    <phoneticPr fontId="14" type="noConversion"/>
  </si>
  <si>
    <t xml:space="preserve">   人居环境整治专项</t>
    <phoneticPr fontId="17" type="noConversion"/>
  </si>
  <si>
    <t xml:space="preserve">   人居环境整治专项</t>
    <phoneticPr fontId="14" type="noConversion"/>
  </si>
  <si>
    <t xml:space="preserve">   化肥减量、污染耕地安全治理专项</t>
    <phoneticPr fontId="17" type="noConversion"/>
  </si>
  <si>
    <t xml:space="preserve">   化肥减量、污染耕地安全治理专项</t>
    <phoneticPr fontId="14" type="noConversion"/>
  </si>
  <si>
    <t xml:space="preserve">   农业生态资源保护类项目</t>
    <phoneticPr fontId="14" type="noConversion"/>
  </si>
  <si>
    <t xml:space="preserve">   重点产业扶贫、百千万扶贫项目</t>
    <phoneticPr fontId="14" type="noConversion"/>
  </si>
  <si>
    <t xml:space="preserve">   重点产业扶贫、百千万扶贫项目</t>
    <phoneticPr fontId="14" type="noConversion"/>
  </si>
  <si>
    <t xml:space="preserve">   其他项目</t>
    <phoneticPr fontId="14" type="noConversion"/>
  </si>
  <si>
    <t xml:space="preserve">   其他项目</t>
    <phoneticPr fontId="14" type="noConversion"/>
  </si>
  <si>
    <t>完成全年粮油生产目标任务，建设早稻备用秧田、建设绿肥示范片、搞好粮食监测点建设工作、对双季稻种植示范进行奖补扶持，并保障必要的工作经费。</t>
    <phoneticPr fontId="14" type="noConversion"/>
  </si>
  <si>
    <t>预算控制数</t>
    <phoneticPr fontId="14" type="noConversion"/>
  </si>
  <si>
    <t>预算控制数17675万元</t>
    <phoneticPr fontId="14" type="noConversion"/>
  </si>
  <si>
    <t>粮食播种面积</t>
    <phoneticPr fontId="14" type="noConversion"/>
  </si>
  <si>
    <t>粮食总产量</t>
    <phoneticPr fontId="14" type="noConversion"/>
  </si>
  <si>
    <t>120万亩</t>
    <phoneticPr fontId="14" type="noConversion"/>
  </si>
  <si>
    <t>50万吨</t>
    <phoneticPr fontId="14" type="noConversion"/>
  </si>
  <si>
    <t>关键技术到位率</t>
    <phoneticPr fontId="14" type="noConversion"/>
  </si>
  <si>
    <t>任务完成时间</t>
    <phoneticPr fontId="14" type="noConversion"/>
  </si>
  <si>
    <t>亩平增收</t>
    <phoneticPr fontId="14" type="noConversion"/>
  </si>
  <si>
    <t>播种面积</t>
    <phoneticPr fontId="14" type="noConversion"/>
  </si>
  <si>
    <t>农业面源污染</t>
    <phoneticPr fontId="14" type="noConversion"/>
  </si>
  <si>
    <t>农民满意度</t>
    <phoneticPr fontId="14" type="noConversion"/>
  </si>
  <si>
    <t>大于等于80%</t>
    <phoneticPr fontId="14" type="noConversion"/>
  </si>
  <si>
    <t>明显减少</t>
    <phoneticPr fontId="14" type="noConversion"/>
  </si>
  <si>
    <t>保持稳定</t>
    <phoneticPr fontId="14" type="noConversion"/>
  </si>
  <si>
    <t>50元</t>
    <phoneticPr fontId="14" type="noConversion"/>
  </si>
  <si>
    <t>2024年12月31日前</t>
    <phoneticPr fontId="14" type="noConversion"/>
  </si>
  <si>
    <t>粮食播种面积120万亩</t>
    <phoneticPr fontId="14" type="noConversion"/>
  </si>
  <si>
    <t>万亩</t>
    <phoneticPr fontId="14" type="noConversion"/>
  </si>
  <si>
    <t>粮食总产量50万吨</t>
    <phoneticPr fontId="14" type="noConversion"/>
  </si>
  <si>
    <t>万吨</t>
    <phoneticPr fontId="14" type="noConversion"/>
  </si>
  <si>
    <t>关键技术到位率100%</t>
    <phoneticPr fontId="14" type="noConversion"/>
  </si>
  <si>
    <t>%</t>
    <phoneticPr fontId="14" type="noConversion"/>
  </si>
  <si>
    <t>任务完成时间2024年12月31日前</t>
    <phoneticPr fontId="14" type="noConversion"/>
  </si>
  <si>
    <t>亩平增收50元</t>
    <phoneticPr fontId="14" type="noConversion"/>
  </si>
  <si>
    <t>每减少1元扣1分（满分10分）</t>
    <phoneticPr fontId="14" type="noConversion"/>
  </si>
  <si>
    <t>每推迟5天扣1分（满分10分）</t>
    <phoneticPr fontId="14" type="noConversion"/>
  </si>
  <si>
    <t>元</t>
    <phoneticPr fontId="14" type="noConversion"/>
  </si>
  <si>
    <t>播种面积保持稳定</t>
    <phoneticPr fontId="14" type="noConversion"/>
  </si>
  <si>
    <t>≥</t>
    <phoneticPr fontId="14" type="noConversion"/>
  </si>
  <si>
    <t>农业面源污染明显减少</t>
    <phoneticPr fontId="14" type="noConversion"/>
  </si>
  <si>
    <t>每增加1万亩扣1分（满分10分）</t>
    <phoneticPr fontId="14" type="noConversion"/>
  </si>
  <si>
    <t>-</t>
    <phoneticPr fontId="14" type="noConversion"/>
  </si>
  <si>
    <t>定性</t>
    <phoneticPr fontId="14" type="noConversion"/>
  </si>
  <si>
    <t>农民满意度80%以上</t>
    <phoneticPr fontId="14" type="noConversion"/>
  </si>
  <si>
    <t>%</t>
    <phoneticPr fontId="14" type="noConversion"/>
  </si>
  <si>
    <t>每减少1万亩扣1分（满分10分）</t>
    <phoneticPr fontId="14" type="noConversion"/>
  </si>
  <si>
    <t>每减少5%扣1分（满分10分）</t>
    <phoneticPr fontId="14" type="noConversion"/>
  </si>
  <si>
    <t>每减少1万吨扣1分（满分15分）</t>
    <phoneticPr fontId="14" type="noConversion"/>
  </si>
  <si>
    <t>每减少1万亩扣1分（满分15分）</t>
    <phoneticPr fontId="14" type="noConversion"/>
  </si>
  <si>
    <t>每超出10万元扣1分（满分10分）</t>
    <phoneticPr fontId="14" type="noConversion"/>
  </si>
  <si>
    <t>以农业品牌创建为抓手推进农业产业升级，着力构建“两特、两主、三优”乡村产业体系，通过打造农业品牌，培育壮大新型农业经营主体，促进产业融合，强化科技人才支撑等，实现现代农业产业高质量发展。</t>
    <phoneticPr fontId="14" type="noConversion"/>
  </si>
  <si>
    <t>打造区域公用品牌</t>
    <phoneticPr fontId="14" type="noConversion"/>
  </si>
  <si>
    <t>1个</t>
    <phoneticPr fontId="14" type="noConversion"/>
  </si>
  <si>
    <t>培育新型农业经营主体</t>
    <phoneticPr fontId="14" type="noConversion"/>
  </si>
  <si>
    <t>100家</t>
    <phoneticPr fontId="14" type="noConversion"/>
  </si>
  <si>
    <t>农业产业发展奖励兑现</t>
    <phoneticPr fontId="14" type="noConversion"/>
  </si>
  <si>
    <t>农产品销售收入增长</t>
    <phoneticPr fontId="14" type="noConversion"/>
  </si>
  <si>
    <t>农业品牌影响力</t>
    <phoneticPr fontId="14" type="noConversion"/>
  </si>
  <si>
    <t>农业绿色可持续发展</t>
    <phoneticPr fontId="14" type="noConversion"/>
  </si>
  <si>
    <t>大于等于90%</t>
    <phoneticPr fontId="14" type="noConversion"/>
  </si>
  <si>
    <t>生产经营主体满意度</t>
    <phoneticPr fontId="14" type="noConversion"/>
  </si>
  <si>
    <t>生产经营主体满意度90%以上</t>
    <phoneticPr fontId="14" type="noConversion"/>
  </si>
  <si>
    <t>每减少2%扣1分（满分10分）</t>
    <phoneticPr fontId="14" type="noConversion"/>
  </si>
  <si>
    <t>可持续</t>
    <phoneticPr fontId="14" type="noConversion"/>
  </si>
  <si>
    <t>每产生影响可持续发展事件扣1分（满分10分）</t>
    <phoneticPr fontId="14" type="noConversion"/>
  </si>
  <si>
    <t>明显扩大</t>
    <phoneticPr fontId="14" type="noConversion"/>
  </si>
  <si>
    <t>农业品牌影响力明显扩大</t>
    <phoneticPr fontId="14" type="noConversion"/>
  </si>
  <si>
    <t>每产生影响品牌影响力事件扣1分（满分10分）</t>
    <phoneticPr fontId="14" type="noConversion"/>
  </si>
  <si>
    <t>农产品销售收入增长8%</t>
    <phoneticPr fontId="14" type="noConversion"/>
  </si>
  <si>
    <t>打造区域公用品牌1个</t>
    <phoneticPr fontId="14" type="noConversion"/>
  </si>
  <si>
    <t>培育新型农业经营主体100个</t>
    <phoneticPr fontId="14" type="noConversion"/>
  </si>
  <si>
    <t>农业产业发展奖励兑现100%</t>
    <phoneticPr fontId="14" type="noConversion"/>
  </si>
  <si>
    <t>预算控制数1150万元</t>
    <phoneticPr fontId="14" type="noConversion"/>
  </si>
  <si>
    <t>未达成扣10分（满分10分）</t>
    <phoneticPr fontId="14" type="noConversion"/>
  </si>
  <si>
    <t>个</t>
    <phoneticPr fontId="14" type="noConversion"/>
  </si>
  <si>
    <t>每减少10个扣1分（满分10分）</t>
    <phoneticPr fontId="14" type="noConversion"/>
  </si>
  <si>
    <t>天</t>
    <phoneticPr fontId="14" type="noConversion"/>
  </si>
  <si>
    <t>每减少1%扣1分（满分10分）</t>
    <phoneticPr fontId="14" type="noConversion"/>
  </si>
  <si>
    <t>每推迟5天扣1分（满分20分）</t>
    <phoneticPr fontId="14" type="noConversion"/>
  </si>
  <si>
    <t>全面开展农村人居环境整治，农村生活垃圾清扫清运无害化处理率达100%，进一步提升全县农村人居环境，力争全县农村人居环境整治排名全市前三，人民群众对乡村环境卫生满意度达到95%以上。</t>
    <phoneticPr fontId="14" type="noConversion"/>
  </si>
  <si>
    <t xml:space="preserve"> </t>
  </si>
  <si>
    <t xml:space="preserve"> </t>
    <phoneticPr fontId="14" type="noConversion"/>
  </si>
  <si>
    <t>全县农村生活垃圾清扫清运率</t>
  </si>
  <si>
    <t>全县生活垃圾无害化处理率</t>
  </si>
  <si>
    <t>全市农村人居环境整治考核排名</t>
  </si>
  <si>
    <t>2400万元</t>
  </si>
  <si>
    <t>前三名</t>
  </si>
  <si>
    <t>全县农村人居环境整治提升</t>
  </si>
  <si>
    <t>明显提升</t>
  </si>
  <si>
    <t>改善村庄人居环境和村容村貎</t>
  </si>
  <si>
    <t>全面提升</t>
  </si>
  <si>
    <t>≧97%</t>
  </si>
  <si>
    <t>预算控制数2400万元</t>
  </si>
  <si>
    <t/>
  </si>
  <si>
    <t>全市农村人居环境整治考核排名前三名</t>
  </si>
  <si>
    <t>全县农村生活垃圾清扫清运率100%</t>
    <phoneticPr fontId="14" type="noConversion"/>
  </si>
  <si>
    <t>全县生活垃圾无害化处理率100%</t>
    <phoneticPr fontId="14" type="noConversion"/>
  </si>
  <si>
    <t>全县农村人居环境整治效果提升明显提升</t>
    <phoneticPr fontId="14" type="noConversion"/>
  </si>
  <si>
    <t>村庄人居环境和村容村貎全面提升</t>
    <phoneticPr fontId="14" type="noConversion"/>
  </si>
  <si>
    <t>受益农户满意度</t>
    <phoneticPr fontId="14" type="noConversion"/>
  </si>
  <si>
    <t>受益农户满意度≧97%</t>
    <phoneticPr fontId="14" type="noConversion"/>
  </si>
  <si>
    <t>排名</t>
    <phoneticPr fontId="14" type="noConversion"/>
  </si>
  <si>
    <t>未达成扣20分（满分20分）</t>
    <phoneticPr fontId="14" type="noConversion"/>
  </si>
  <si>
    <t>每减少2%扣1分（满分20分）</t>
    <phoneticPr fontId="14" type="noConversion"/>
  </si>
  <si>
    <t>400万元</t>
    <phoneticPr fontId="14" type="noConversion"/>
  </si>
  <si>
    <t>预算控制数400万元</t>
    <phoneticPr fontId="14" type="noConversion"/>
  </si>
  <si>
    <t>1、推广水稻测土配方专用肥3000吨以上、新增商品有机肥应用数量3000吨以上、示范带动全县商品有机肥应用数量1.7万吨以上、新建或改造水肥一体化设施800亩以上、示范带动全县水肥一体化应用面积1.9万亩以上、完成1000户测土配方施肥APP安装和手机群发短信宣传。2、推广低吸镉水稻品种5000亩以上、推广阻镉剂叶面肥2000亩以上、推广撒石灰、水浸等综合技术措施处理30000亩、全县受污染安全利用区安全利用面积完成率达91%以上。</t>
    <phoneticPr fontId="14" type="noConversion"/>
  </si>
  <si>
    <t>60元</t>
    <phoneticPr fontId="14" type="noConversion"/>
  </si>
  <si>
    <t>≧95%</t>
    <phoneticPr fontId="14" type="noConversion"/>
  </si>
  <si>
    <t>社会公众满意度</t>
    <phoneticPr fontId="14" type="noConversion"/>
  </si>
  <si>
    <t>社会公众满意度≧95%</t>
    <phoneticPr fontId="14" type="noConversion"/>
  </si>
  <si>
    <t>推广测土配方肥、新增商品有机肥</t>
    <phoneticPr fontId="14" type="noConversion"/>
  </si>
  <si>
    <t>6000吨</t>
    <phoneticPr fontId="14" type="noConversion"/>
  </si>
  <si>
    <t>推广测土配方肥、新增商品有机肥6000吨</t>
    <phoneticPr fontId="14" type="noConversion"/>
  </si>
  <si>
    <t>吨</t>
    <phoneticPr fontId="14" type="noConversion"/>
  </si>
  <si>
    <t>安全利用区与严格管控区亩均增收</t>
    <phoneticPr fontId="14" type="noConversion"/>
  </si>
  <si>
    <t>安全利用区与严格管控区亩均增收60元</t>
    <phoneticPr fontId="14" type="noConversion"/>
  </si>
  <si>
    <t>元</t>
    <phoneticPr fontId="14" type="noConversion"/>
  </si>
  <si>
    <t>肥料监测质量</t>
    <phoneticPr fontId="14" type="noConversion"/>
  </si>
  <si>
    <t>符合国家标准</t>
    <phoneticPr fontId="14" type="noConversion"/>
  </si>
  <si>
    <t>肥料监测质量符合国家标准</t>
    <phoneticPr fontId="14" type="noConversion"/>
  </si>
  <si>
    <t>不合规扣10分（满分10分）</t>
    <phoneticPr fontId="14" type="noConversion"/>
  </si>
  <si>
    <t>严格管控区退出水稻种植</t>
    <phoneticPr fontId="14" type="noConversion"/>
  </si>
  <si>
    <t>7200亩</t>
    <phoneticPr fontId="14" type="noConversion"/>
  </si>
  <si>
    <t>严格管控区退出水稻种植7200亩</t>
    <phoneticPr fontId="14" type="noConversion"/>
  </si>
  <si>
    <t>亩</t>
    <phoneticPr fontId="14" type="noConversion"/>
  </si>
  <si>
    <t>显著提升</t>
    <phoneticPr fontId="14" type="noConversion"/>
  </si>
  <si>
    <t>粮食生产安全</t>
    <phoneticPr fontId="14" type="noConversion"/>
  </si>
  <si>
    <t>粮食生产安全显著提升</t>
    <phoneticPr fontId="14" type="noConversion"/>
  </si>
  <si>
    <t>未提升扣10分（满分10分）</t>
    <phoneticPr fontId="14" type="noConversion"/>
  </si>
  <si>
    <t>二次污染</t>
  </si>
  <si>
    <t>二次污染</t>
    <phoneticPr fontId="14" type="noConversion"/>
  </si>
  <si>
    <t>不产生</t>
    <phoneticPr fontId="14" type="noConversion"/>
  </si>
  <si>
    <t>未满足扣10分（满分10分）</t>
    <phoneticPr fontId="14" type="noConversion"/>
  </si>
  <si>
    <t>每减少100吨扣1分（满分15分）</t>
    <phoneticPr fontId="14" type="noConversion"/>
  </si>
  <si>
    <t>每减少100亩扣1分（满分15分）</t>
    <phoneticPr fontId="14" type="noConversion"/>
  </si>
  <si>
    <t>每减少1元扣1分（满分10分）</t>
    <phoneticPr fontId="14" type="noConversion"/>
  </si>
  <si>
    <t>对重点产业进行产业扶贫，巩固拓展产业扶贫成果，以农业企业、合作社为带动主体，以直接帮扶方式带动重点村、示范村、脱贫村的脱贫户、监测户产业发展，实现低收入人口长期稳定增收。</t>
    <phoneticPr fontId="14" type="noConversion"/>
  </si>
  <si>
    <t>620万元</t>
    <phoneticPr fontId="14" type="noConversion"/>
  </si>
  <si>
    <t>预算控制数620万元</t>
    <phoneticPr fontId="14" type="noConversion"/>
  </si>
  <si>
    <t>每减少10万元扣1分（满分10分）</t>
    <phoneticPr fontId="14" type="noConversion"/>
  </si>
  <si>
    <t>组织全县60家农业新型经营主体对70个村的脱贫户、监测户直接帮扶</t>
  </si>
  <si>
    <t>脱贫人口、帮扶村、帮扶企业满意度</t>
    <phoneticPr fontId="14" type="noConversion"/>
  </si>
  <si>
    <t>有产业发展能力和意愿的脱贫人口</t>
    <phoneticPr fontId="14" type="noConversion"/>
  </si>
  <si>
    <t>有产业发展能力和意愿的人口100%脱贫</t>
    <phoneticPr fontId="14" type="noConversion"/>
  </si>
  <si>
    <t>脱贫人口产业增收</t>
    <phoneticPr fontId="14" type="noConversion"/>
  </si>
  <si>
    <t>500元/人/年</t>
    <phoneticPr fontId="14" type="noConversion"/>
  </si>
  <si>
    <t>脱贫人口产业增收500元/人/年</t>
    <phoneticPr fontId="14" type="noConversion"/>
  </si>
  <si>
    <t>改善对口帮扶村生产条件</t>
    <phoneticPr fontId="14" type="noConversion"/>
  </si>
  <si>
    <t>改善</t>
    <phoneticPr fontId="14" type="noConversion"/>
  </si>
  <si>
    <t>对口帮扶村生产条件</t>
    <phoneticPr fontId="14" type="noConversion"/>
  </si>
  <si>
    <t>脱贫人口、帮扶村、帮扶企业满意度达95%</t>
    <phoneticPr fontId="14" type="noConversion"/>
  </si>
  <si>
    <t>5000户、15000人</t>
    <phoneticPr fontId="14" type="noConversion"/>
  </si>
  <si>
    <t>每减少1%扣1分（满分20分）</t>
    <phoneticPr fontId="14" type="noConversion"/>
  </si>
  <si>
    <t>未改善扣10分（满分10分）</t>
    <phoneticPr fontId="14" type="noConversion"/>
  </si>
  <si>
    <t>组织对重点产业扶贫</t>
    <phoneticPr fontId="14" type="noConversion"/>
  </si>
  <si>
    <t>4家及以上</t>
    <phoneticPr fontId="14" type="noConversion"/>
  </si>
  <si>
    <t>组织对4家及以上重点产业扶贫</t>
    <phoneticPr fontId="14" type="noConversion"/>
  </si>
  <si>
    <t>每减少5%扣1分（满分10分）</t>
    <phoneticPr fontId="14" type="noConversion"/>
  </si>
  <si>
    <t>%</t>
    <phoneticPr fontId="14" type="noConversion"/>
  </si>
  <si>
    <t>家</t>
    <phoneticPr fontId="14" type="noConversion"/>
  </si>
  <si>
    <t>每减少1家扣10分（满分15分）</t>
    <phoneticPr fontId="14" type="noConversion"/>
  </si>
  <si>
    <t>每减少50元扣1分（满分20分）</t>
    <phoneticPr fontId="14" type="noConversion"/>
  </si>
  <si>
    <t>预算控制数</t>
    <phoneticPr fontId="14" type="noConversion"/>
  </si>
  <si>
    <t>按工作计划完成</t>
    <phoneticPr fontId="14" type="noConversion"/>
  </si>
  <si>
    <t>高质高效</t>
    <phoneticPr fontId="14" type="noConversion"/>
  </si>
  <si>
    <t>提高农户生产积极性</t>
    <phoneticPr fontId="14" type="noConversion"/>
  </si>
  <si>
    <t>减少农业污染</t>
    <phoneticPr fontId="14" type="noConversion"/>
  </si>
  <si>
    <t>群众满意度</t>
    <phoneticPr fontId="14" type="noConversion"/>
  </si>
  <si>
    <t>未完成扣20分（满分20分）</t>
    <phoneticPr fontId="14" type="noConversion"/>
  </si>
  <si>
    <t>个</t>
    <phoneticPr fontId="14" type="noConversion"/>
  </si>
  <si>
    <t>≥</t>
    <phoneticPr fontId="14" type="noConversion"/>
  </si>
  <si>
    <t>提高</t>
    <phoneticPr fontId="14" type="noConversion"/>
  </si>
  <si>
    <t>农户生产积极性</t>
    <phoneticPr fontId="14" type="noConversion"/>
  </si>
  <si>
    <t>减少</t>
    <phoneticPr fontId="14" type="noConversion"/>
  </si>
  <si>
    <t>农业污染</t>
    <phoneticPr fontId="14" type="noConversion"/>
  </si>
  <si>
    <t>群众满意度达95%</t>
    <phoneticPr fontId="14" type="noConversion"/>
  </si>
  <si>
    <t>未减少扣10分（满分10分）</t>
    <phoneticPr fontId="14" type="noConversion"/>
  </si>
  <si>
    <t>未提高扣10分（满分10分）</t>
    <phoneticPr fontId="14" type="noConversion"/>
  </si>
  <si>
    <t>未达标扣10分（满分10分）</t>
    <phoneticPr fontId="14" type="noConversion"/>
  </si>
  <si>
    <t>万元</t>
    <phoneticPr fontId="14" type="noConversion"/>
  </si>
  <si>
    <t>205.2万</t>
    <phoneticPr fontId="14" type="noConversion"/>
  </si>
  <si>
    <t>预算控制数205.2万</t>
    <phoneticPr fontId="14" type="noConversion"/>
  </si>
  <si>
    <t>预算控制数26万元以内</t>
    <phoneticPr fontId="14" type="noConversion"/>
  </si>
  <si>
    <t xml:space="preserve">    其他农业农村支出</t>
    <phoneticPr fontId="14" type="noConversion"/>
  </si>
  <si>
    <t xml:space="preserve">     科技转化与退广服务</t>
    <phoneticPr fontId="14" type="noConversion"/>
  </si>
  <si>
    <t xml:space="preserve">     病虫害控制</t>
    <phoneticPr fontId="14" type="noConversion"/>
  </si>
  <si>
    <t xml:space="preserve">     农产品质量安全</t>
    <phoneticPr fontId="14" type="noConversion"/>
  </si>
  <si>
    <t xml:space="preserve">     稳定农民收入补贴</t>
    <phoneticPr fontId="14" type="noConversion"/>
  </si>
  <si>
    <t xml:space="preserve">     农业生产发展</t>
    <phoneticPr fontId="14" type="noConversion"/>
  </si>
  <si>
    <t xml:space="preserve">     农村社会事业</t>
    <phoneticPr fontId="14" type="noConversion"/>
  </si>
  <si>
    <t xml:space="preserve">     农业生态资源保护</t>
    <phoneticPr fontId="14" type="noConversion"/>
  </si>
  <si>
    <t xml:space="preserve">     其他农业农村支出</t>
    <phoneticPr fontId="14" type="noConversion"/>
  </si>
  <si>
    <t>医疗费</t>
    <phoneticPr fontId="14" type="noConversion"/>
  </si>
  <si>
    <t>其他工资福利支出</t>
    <phoneticPr fontId="14" type="noConversion"/>
  </si>
  <si>
    <t xml:space="preserve">  印刷费</t>
    <phoneticPr fontId="14" type="noConversion"/>
  </si>
  <si>
    <t xml:space="preserve">  邮电费</t>
    <phoneticPr fontId="14" type="noConversion"/>
  </si>
  <si>
    <t xml:space="preserve">  物业管理费</t>
    <phoneticPr fontId="14" type="noConversion"/>
  </si>
  <si>
    <t xml:space="preserve">  维修（护）费</t>
    <phoneticPr fontId="14" type="noConversion"/>
  </si>
  <si>
    <t xml:space="preserve">  会议费</t>
    <phoneticPr fontId="14" type="noConversion"/>
  </si>
  <si>
    <t xml:space="preserve">  劳务费</t>
    <phoneticPr fontId="14" type="noConversion"/>
  </si>
  <si>
    <t xml:space="preserve">  委托业务费</t>
    <phoneticPr fontId="14" type="noConversion"/>
  </si>
  <si>
    <t xml:space="preserve">  工会经费</t>
    <phoneticPr fontId="14" type="noConversion"/>
  </si>
  <si>
    <t>对个人和家庭的补助</t>
    <phoneticPr fontId="14" type="noConversion"/>
  </si>
  <si>
    <t>退休费</t>
    <phoneticPr fontId="14" type="noConversion"/>
  </si>
  <si>
    <t>生活补助</t>
    <phoneticPr fontId="14" type="noConversion"/>
  </si>
  <si>
    <t>预算控制数220万元</t>
  </si>
  <si>
    <t>技术指导和培训人数</t>
  </si>
  <si>
    <t>≥2000</t>
  </si>
  <si>
    <t>技术指导和培训人数至少2000人次</t>
  </si>
  <si>
    <t>每减少1人次扣1分（满分15分）</t>
  </si>
  <si>
    <t>人次</t>
  </si>
  <si>
    <t>防控效果</t>
  </si>
  <si>
    <t>≥85</t>
  </si>
  <si>
    <t>病虫害防治效果在85%以上</t>
  </si>
  <si>
    <t>控制病虫危害总体损失率</t>
  </si>
  <si>
    <t>≤5</t>
  </si>
  <si>
    <t>控制病虫危害总体损失率在5%以下</t>
  </si>
  <si>
    <t>每超过1%次扣1分（满分10分）</t>
  </si>
  <si>
    <t>农作物产量</t>
  </si>
  <si>
    <t>稳步提高</t>
  </si>
  <si>
    <t>农作物产量稳步提高</t>
  </si>
  <si>
    <t>未提高扣10分（满分10分）</t>
  </si>
  <si>
    <t>农药使用量</t>
  </si>
  <si>
    <t>减少</t>
  </si>
  <si>
    <t>农药使用量减少</t>
  </si>
  <si>
    <t>未减少扣10分（满分10分）</t>
  </si>
  <si>
    <t>建立严密的监测网络，重大病虫疫情监测和防控能力</t>
  </si>
  <si>
    <t>提升</t>
  </si>
  <si>
    <t>持续提升重大病虫疫情监测和防控能力</t>
  </si>
  <si>
    <t>未提升扣10分（满分10分）</t>
  </si>
  <si>
    <t>社会公众满意度</t>
  </si>
  <si>
    <t>≥90</t>
  </si>
  <si>
    <t>社会公众满意度达90%</t>
  </si>
  <si>
    <t xml:space="preserve">   农业生态资源保护类项目</t>
  </si>
  <si>
    <t>预算控制数315万元</t>
  </si>
  <si>
    <t>秸秆综合利用面积</t>
  </si>
  <si>
    <t>≥12</t>
  </si>
  <si>
    <t>秸秆综合利用面积12万亩以上</t>
  </si>
  <si>
    <t>每减少1亩扣1分（满分10分）</t>
  </si>
  <si>
    <t>农膜及秧盘废弃物回收</t>
  </si>
  <si>
    <t>≥100</t>
  </si>
  <si>
    <t>农膜及秧盘废弃物回收100吨以上</t>
  </si>
  <si>
    <t>每减少5吨扣1分（满分10分）</t>
  </si>
  <si>
    <t>吨</t>
  </si>
  <si>
    <t>受污染耕地安全利用区安全利用率</t>
  </si>
  <si>
    <t>≥91</t>
  </si>
  <si>
    <t>受污染耕地安全利用区安全利用率达91%</t>
  </si>
  <si>
    <t>秸秆综合利用亩均增收</t>
  </si>
  <si>
    <t>≥20</t>
  </si>
  <si>
    <t>秸秆综合利用亩均增收20元以上</t>
  </si>
  <si>
    <t>农田残膜</t>
  </si>
  <si>
    <t>显著减少</t>
  </si>
  <si>
    <t>农田残膜显著减少</t>
  </si>
  <si>
    <t>农业面源污染</t>
  </si>
  <si>
    <t>显著降低</t>
  </si>
  <si>
    <t>农业面源污染显著降低</t>
  </si>
  <si>
    <t>未降低扣10分（满分10分）</t>
  </si>
  <si>
    <t>≥95</t>
  </si>
  <si>
    <t>社会公众满意度达95%</t>
  </si>
  <si>
    <t>开展粮油作物重大病虫草鼠害监测、大面积防控、绿色防控、统防统治及农药减量、稻水象甲疫情监测、阻截防控与宣传培训等工作</t>
    <phoneticPr fontId="14" type="noConversion"/>
  </si>
  <si>
    <t>质量指标</t>
    <phoneticPr fontId="14" type="noConversion"/>
  </si>
  <si>
    <t>因地制宜开展秸秆离田、粉碎还田工作，做到宜碎则碎，宜离则离；建立健全秸秆收运加销体系，完善市场化收储运销网络；全县完成污染耕地治理4.39万亩，其中轻中度污染耕地落实安全利用措施3.67万亩，受污染耕地安全利用率达到91%；全县重点用膜乡镇推广应用加厚高强度地膜 2.0万亩、全生物降解地膜0.2万亩。</t>
    <phoneticPr fontId="14" type="noConversion"/>
  </si>
  <si>
    <t xml:space="preserve">  419002</t>
  </si>
  <si>
    <t xml:space="preserve">  岳阳县定点屠宰服务中心</t>
  </si>
  <si>
    <t xml:space="preserve">    事业单位医疗</t>
  </si>
  <si>
    <t>04</t>
  </si>
  <si>
    <t xml:space="preserve">    事业运行</t>
  </si>
  <si>
    <t xml:space="preserve">  419003</t>
  </si>
  <si>
    <t xml:space="preserve">  岳阳县生态能源服务中心</t>
  </si>
  <si>
    <t xml:space="preserve">  419004</t>
  </si>
  <si>
    <t xml:space="preserve">  岳阳县农业广播电视学校</t>
  </si>
  <si>
    <t xml:space="preserve">  419005</t>
  </si>
  <si>
    <t xml:space="preserve">  岳阳县农村经营服务站</t>
  </si>
  <si>
    <t>213</t>
    <phoneticPr fontId="14" type="noConversion"/>
  </si>
  <si>
    <t>01</t>
    <phoneticPr fontId="14" type="noConversion"/>
  </si>
  <si>
    <t>12</t>
    <phoneticPr fontId="14" type="noConversion"/>
  </si>
  <si>
    <t xml:space="preserve">    行业业务管理</t>
  </si>
  <si>
    <t xml:space="preserve">  419012</t>
  </si>
  <si>
    <t xml:space="preserve">  岳阳县茶产业发展中心</t>
  </si>
  <si>
    <t>06</t>
  </si>
  <si>
    <t xml:space="preserve">    机关事业单位职业年金缴费支出</t>
  </si>
  <si>
    <t>201</t>
  </si>
  <si>
    <t xml:space="preserve">  419009</t>
  </si>
  <si>
    <t xml:space="preserve">  岳阳县农业机械化服务中心</t>
  </si>
  <si>
    <t>12</t>
  </si>
  <si>
    <t xml:space="preserve">  职业年金缴费</t>
    <phoneticPr fontId="14" type="noConversion"/>
  </si>
  <si>
    <t>2080506</t>
  </si>
  <si>
    <t>2101102</t>
  </si>
  <si>
    <t>2130104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</si>
  <si>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</si>
  <si>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</si>
  <si>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</si>
  <si>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</si>
  <si>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事业运行</t>
  </si>
  <si>
    <t xml:space="preserve">     一般行政管理事务</t>
  </si>
  <si>
    <t xml:space="preserve">     农村合作经济</t>
  </si>
  <si>
    <t xml:space="preserve">     巩固脱贫攻坚成果衔接乡村振兴</t>
    <phoneticPr fontId="14" type="noConversion"/>
  </si>
  <si>
    <t xml:space="preserve">      生产发展</t>
    <phoneticPr fontId="14" type="noConversion"/>
  </si>
  <si>
    <t xml:space="preserve">     事业运行</t>
    <phoneticPr fontId="14" type="noConversion"/>
  </si>
  <si>
    <t>岳阳县农业农村局（汇总）</t>
    <phoneticPr fontId="14" type="noConversion"/>
  </si>
  <si>
    <t>单位：419_岳阳县农业农村局（汇总）</t>
    <phoneticPr fontId="14" type="noConversion"/>
  </si>
  <si>
    <t>单位：419_岳阳县农业农村局（汇总）</t>
    <phoneticPr fontId="14" type="noConversion"/>
  </si>
  <si>
    <t xml:space="preserve">     机关事业单位职业年金缴费支出</t>
    <phoneticPr fontId="14" type="noConversion"/>
  </si>
  <si>
    <t xml:space="preserve">     事业单位医疗</t>
    <phoneticPr fontId="14" type="noConversion"/>
  </si>
  <si>
    <t xml:space="preserve">   农村合作经济</t>
    <phoneticPr fontId="14" type="noConversion"/>
  </si>
  <si>
    <t xml:space="preserve">   住房保障支出</t>
    <phoneticPr fontId="14" type="noConversion"/>
  </si>
  <si>
    <t xml:space="preserve">    住房改革支出</t>
    <phoneticPr fontId="14" type="noConversion"/>
  </si>
  <si>
    <t xml:space="preserve">   419002</t>
  </si>
  <si>
    <t xml:space="preserve">   生猪定点屠宰环节病死猪及有害腺体无害化处理补贴</t>
  </si>
  <si>
    <t xml:space="preserve">  生猪定点屠宰环节病死猪及有害腺体无害化处理补贴</t>
  </si>
  <si>
    <t>全面开展屠宰企业、鲜肉配送点多个乡镇宣传活动、设立乡镇鲜肉配送点、严格按照生猪定点屠宰厂（场）病害生猪无害化处理管理办法把补贴资金按实际情况拔款</t>
  </si>
  <si>
    <t>群众对病死动物及有害腺体无害化处理政策落实满意度</t>
  </si>
  <si>
    <t>设立鲜肉定点配送点</t>
  </si>
  <si>
    <t>未达标不得分，达标得满分（满分15分）</t>
  </si>
  <si>
    <t>按规定范围程序认真审查审核</t>
  </si>
  <si>
    <t>处理屠宰环节病害猪及有害腺体无害化处理</t>
  </si>
  <si>
    <t>1250</t>
  </si>
  <si>
    <t>每少10头扣1分（满分10分）</t>
  </si>
  <si>
    <t>头</t>
  </si>
  <si>
    <t>可以将其转化成高？白的动物饲料添加剂、毛油用作饲料用油、可以将其转化成有机肥料</t>
  </si>
  <si>
    <t>90%</t>
  </si>
  <si>
    <t>每少1%扣1分（满分10分）</t>
  </si>
  <si>
    <t>病死动物无害化处理技术达到无害化处理标准</t>
  </si>
  <si>
    <t>保护环境安全、公共卫生安全、食品安全、保证畜牧业可持续发展、推进社会主义新农村建设</t>
  </si>
  <si>
    <t xml:space="preserve">   419003</t>
  </si>
  <si>
    <t xml:space="preserve">   能源中心专项经费</t>
  </si>
  <si>
    <t xml:space="preserve">  能源中心专项经费</t>
  </si>
  <si>
    <t>保障岳阳县生态能源服务中心业务工作顺利开展，目标1：提升我县农村秸秆综合利用水平；目标2：开展沼气安全生产工作及其它交办的其他任务</t>
  </si>
  <si>
    <t>≤156.1万元</t>
  </si>
  <si>
    <t>预算控制数27万元以内</t>
  </si>
  <si>
    <t>每超出1万元口1分（满分10分）</t>
  </si>
  <si>
    <t>20000</t>
  </si>
  <si>
    <t>制作与发放宣传品的数量20000份以上</t>
  </si>
  <si>
    <t>宣传沼气安全生产次数</t>
  </si>
  <si>
    <t>沼气安全生产3次以上</t>
  </si>
  <si>
    <t>宣传沼气安全生产天数</t>
  </si>
  <si>
    <t>宣传沼气安全生产15天以上</t>
  </si>
  <si>
    <t>每减少1天扣1分（满分15分）</t>
  </si>
  <si>
    <t>农业政策宣讲覆盖率</t>
  </si>
  <si>
    <t>2024年12月13日</t>
  </si>
  <si>
    <t>月</t>
  </si>
  <si>
    <t>提高农村能源服务水平</t>
  </si>
  <si>
    <t>10</t>
  </si>
  <si>
    <t>支持10个以上农村生物能服务组织</t>
  </si>
  <si>
    <t>每减少1个扣1分（满分10分）</t>
  </si>
  <si>
    <t>增加秸秆产业化利用</t>
  </si>
  <si>
    <t>1.5</t>
  </si>
  <si>
    <t>增加秸秆产业化利用1万吨</t>
  </si>
  <si>
    <t>每减少1千吨扣1分（满分15分）</t>
  </si>
  <si>
    <t>服务对象满意</t>
  </si>
  <si>
    <t>≥95%</t>
  </si>
  <si>
    <t>农村生物能服务对象满意度</t>
  </si>
  <si>
    <t xml:space="preserve">   419004</t>
  </si>
  <si>
    <t xml:space="preserve">   培训经费</t>
  </si>
  <si>
    <t xml:space="preserve">  培训经费</t>
  </si>
  <si>
    <t>组织完成各类农民培训1000人次，促进农民增产增收。</t>
  </si>
  <si>
    <t>培训项目支出</t>
  </si>
  <si>
    <t>10万元</t>
  </si>
  <si>
    <t>培训项目支出控制在20万元以内</t>
  </si>
  <si>
    <t>指标分值20分，每超过预算指标1万元扣0.5分</t>
  </si>
  <si>
    <t>组织农民培训次数</t>
  </si>
  <si>
    <t>6次</t>
  </si>
  <si>
    <t>2024年组织各类农民培训达到6次</t>
  </si>
  <si>
    <t>指标分值10分，未完成部分按比例扣分</t>
  </si>
  <si>
    <t>培训农民人次</t>
  </si>
  <si>
    <t>1000人</t>
  </si>
  <si>
    <t>2024年培训农民人次达到1000人</t>
  </si>
  <si>
    <t>培训合格率</t>
  </si>
  <si>
    <t>培训合格率达到100%</t>
  </si>
  <si>
    <t>任务工作完成时间</t>
  </si>
  <si>
    <t>2024年12月31日前完成既定培训目标</t>
  </si>
  <si>
    <t>指标分值10分，延期1天完成扣0.1分</t>
  </si>
  <si>
    <t>促进农民增产增收，提高群众收入水平</t>
  </si>
  <si>
    <t>指标分值30分，未达成预期指标酌情扣分</t>
  </si>
  <si>
    <t>参训农民满意度</t>
  </si>
  <si>
    <t>95%</t>
  </si>
  <si>
    <t>参训农民满意度达到95%</t>
  </si>
  <si>
    <t xml:space="preserve">   419005</t>
  </si>
  <si>
    <t xml:space="preserve">   农村经营管理</t>
  </si>
  <si>
    <t xml:space="preserve">   农民维权减负</t>
  </si>
  <si>
    <t xml:space="preserve">   农民合作组织发展</t>
  </si>
  <si>
    <t xml:space="preserve">   农村土地纠纷仲裁</t>
  </si>
  <si>
    <t xml:space="preserve">   农村土地流转服务</t>
  </si>
  <si>
    <t xml:space="preserve">   农村宅基地改革和管理</t>
  </si>
  <si>
    <t>日常会议开支</t>
  </si>
  <si>
    <t>会议成本</t>
  </si>
  <si>
    <t>2.7</t>
  </si>
  <si>
    <t>严格控制会议开支</t>
  </si>
  <si>
    <t>按资金实际使用成本核定，每超支1000元扣1分，扣完为止。</t>
  </si>
  <si>
    <t>会议10次</t>
  </si>
  <si>
    <t>会议10次得满分，每少1次扣2分，扣完为止。</t>
  </si>
  <si>
    <t>会议开展完成率</t>
  </si>
  <si>
    <t>会议开展完成率达到100%</t>
  </si>
  <si>
    <t>结合工作成效综合评定</t>
  </si>
  <si>
    <t>会议实施期</t>
  </si>
  <si>
    <t>2024年1月-12月</t>
  </si>
  <si>
    <t>按完成时间进度评定</t>
  </si>
  <si>
    <t>年</t>
  </si>
  <si>
    <t>农民建房行为规范，村级财务管理规范，集体组织成员身份明确，农民合法权益有效维护</t>
  </si>
  <si>
    <t>有效</t>
  </si>
  <si>
    <t>-农民建房行为规范，村级财务管理规范，集体组织成员身份明确，农民合法权益有效维护</t>
  </si>
  <si>
    <t>村集体经济发展，合作社和家庭农场示范创建带动，农业生产社会化服务效益良好。</t>
  </si>
  <si>
    <t>服务群众满意度</t>
  </si>
  <si>
    <t>群众满意度95%以上</t>
  </si>
  <si>
    <t>少1个百分点扣1分，扣完为止</t>
  </si>
  <si>
    <t xml:space="preserve">  农村经营管理</t>
  </si>
  <si>
    <t>完成2024年度农村经营管理日常工作</t>
  </si>
  <si>
    <t>农村经营管理工作成本</t>
  </si>
  <si>
    <t>严格控制非生产性开支</t>
  </si>
  <si>
    <t>按资金实际使用成本核定，每超支10000元扣1分，扣完为止。</t>
  </si>
  <si>
    <t>农村经营管理</t>
  </si>
  <si>
    <t>合理</t>
  </si>
  <si>
    <t>控制非生产性开支</t>
  </si>
  <si>
    <t xml:space="preserve">合理 </t>
  </si>
  <si>
    <t>生态环保</t>
  </si>
  <si>
    <t>涉及乡镇</t>
  </si>
  <si>
    <t>工作面涉及15个乡镇</t>
  </si>
  <si>
    <t>每少1个乡镇扣2分</t>
  </si>
  <si>
    <t>农村经营管理工作开展完成率</t>
  </si>
  <si>
    <t>农村经营管理工作完成期</t>
  </si>
  <si>
    <t>合格</t>
  </si>
  <si>
    <t>促进农村经济发展</t>
  </si>
  <si>
    <t xml:space="preserve">合格 </t>
  </si>
  <si>
    <t>乡村振兴</t>
  </si>
  <si>
    <t xml:space="preserve">  农村土地纠纷仲裁</t>
  </si>
  <si>
    <t>完成2024年度农村土地纠纷仲裁日常工作</t>
  </si>
  <si>
    <t>工作成本</t>
  </si>
  <si>
    <t>按资金实际使用成本核定，每超支2000元扣1分，扣完为止。</t>
  </si>
  <si>
    <t>农村土地纠纷仲裁</t>
  </si>
  <si>
    <t>3万元</t>
  </si>
  <si>
    <t>未过测评标准扣10分</t>
  </si>
  <si>
    <t>15个乡镇</t>
  </si>
  <si>
    <t>实地考核强化管理</t>
  </si>
  <si>
    <t>工作开展完成率</t>
  </si>
  <si>
    <t>工作扎实争先创优</t>
  </si>
  <si>
    <t>工作完成期</t>
  </si>
  <si>
    <t>1年</t>
  </si>
  <si>
    <t>农村土地纠纷仲裁工作效果明显</t>
  </si>
  <si>
    <t>解决农村土地纠纷</t>
  </si>
  <si>
    <t>服务群众满意度95%以上</t>
  </si>
  <si>
    <t>98%</t>
  </si>
  <si>
    <t>群众满意度98%</t>
  </si>
  <si>
    <t xml:space="preserve">  农村土地流转服务</t>
  </si>
  <si>
    <t>完成2024年度农村土地流转服务常规工作</t>
  </si>
  <si>
    <t>17</t>
  </si>
  <si>
    <t>工作完成时间</t>
  </si>
  <si>
    <t>农村土地流转服务规范有效</t>
  </si>
  <si>
    <t xml:space="preserve">  农村宅基地改革和管理</t>
  </si>
  <si>
    <t>完成2024年度农村宅基地改革和管理常规工作</t>
  </si>
  <si>
    <t>农村宅基地改革和管理</t>
  </si>
  <si>
    <t>18</t>
  </si>
  <si>
    <t>开展完成率</t>
  </si>
  <si>
    <t>保护农村耕地红线，农民建房行为规范</t>
  </si>
  <si>
    <t xml:space="preserve">  农民合作组织发展</t>
  </si>
  <si>
    <t>完成年度农民合作组织发展指导常规工作</t>
  </si>
  <si>
    <t>合作社和家庭农场示范创建带动</t>
  </si>
  <si>
    <t xml:space="preserve">  农民维权减负</t>
  </si>
  <si>
    <t>完成2024年度农民权益维护和农民负担监督管理日常工作</t>
  </si>
  <si>
    <t>农民合法权益有效维护</t>
  </si>
  <si>
    <t xml:space="preserve">   419009</t>
  </si>
  <si>
    <t>运转其他类农机驾驶员培训</t>
  </si>
  <si>
    <t>运转其他类农机监理工作经费</t>
    <phoneticPr fontId="14" type="noConversion"/>
  </si>
  <si>
    <t>运转其他类农机具购置补贴工作经费</t>
    <phoneticPr fontId="14" type="noConversion"/>
  </si>
  <si>
    <t>运转其他类水稻育插秧机械化技术推广示范经费</t>
    <phoneticPr fontId="14" type="noConversion"/>
  </si>
  <si>
    <t xml:space="preserve">   419009</t>
    <phoneticPr fontId="14" type="noConversion"/>
  </si>
  <si>
    <t>农机具购置补贴资金</t>
    <phoneticPr fontId="14" type="noConversion"/>
  </si>
  <si>
    <t>农机具购置补贴资金</t>
  </si>
  <si>
    <t>合格</t>
    <phoneticPr fontId="14" type="noConversion"/>
  </si>
  <si>
    <t>成本指标</t>
    <phoneticPr fontId="14" type="noConversion"/>
  </si>
  <si>
    <t>经济成本指标</t>
    <phoneticPr fontId="14" type="noConversion"/>
  </si>
  <si>
    <t>预算控制数</t>
    <phoneticPr fontId="14" type="noConversion"/>
  </si>
  <si>
    <t>预算控制数1371.12万元以内</t>
    <phoneticPr fontId="14" type="noConversion"/>
  </si>
  <si>
    <t>每超过1万元扣1分（满分5分）</t>
    <phoneticPr fontId="14" type="noConversion"/>
  </si>
  <si>
    <t>万元</t>
    <phoneticPr fontId="14" type="noConversion"/>
  </si>
  <si>
    <t>≤</t>
    <phoneticPr fontId="14" type="noConversion"/>
  </si>
  <si>
    <t>社会成本指标</t>
    <phoneticPr fontId="14" type="noConversion"/>
  </si>
  <si>
    <t>无</t>
    <phoneticPr fontId="14" type="noConversion"/>
  </si>
  <si>
    <t>生态环境成本指标</t>
    <phoneticPr fontId="14" type="noConversion"/>
  </si>
  <si>
    <t>产出指标</t>
    <phoneticPr fontId="14" type="noConversion"/>
  </si>
  <si>
    <t>数量指标</t>
    <phoneticPr fontId="14" type="noConversion"/>
  </si>
  <si>
    <t>农机具购置数量</t>
    <phoneticPr fontId="14" type="noConversion"/>
  </si>
  <si>
    <t>农机具购置数量1000台以上</t>
    <phoneticPr fontId="14" type="noConversion"/>
  </si>
  <si>
    <t>每减少1%扣1分（满分20分）</t>
    <phoneticPr fontId="14" type="noConversion"/>
  </si>
  <si>
    <t>台</t>
    <phoneticPr fontId="14" type="noConversion"/>
  </si>
  <si>
    <t>≥</t>
    <phoneticPr fontId="14" type="noConversion"/>
  </si>
  <si>
    <t>质量指标</t>
    <phoneticPr fontId="14" type="noConversion"/>
  </si>
  <si>
    <t>质量</t>
  </si>
  <si>
    <t>高质量高标准</t>
    <phoneticPr fontId="14" type="noConversion"/>
  </si>
  <si>
    <t>高质量高标准完成</t>
  </si>
  <si>
    <t>根据实际情况酌情扣分（满分10分）</t>
    <phoneticPr fontId="14" type="noConversion"/>
  </si>
  <si>
    <t>定量</t>
    <phoneticPr fontId="14" type="noConversion"/>
  </si>
  <si>
    <t>时效指标</t>
    <phoneticPr fontId="14" type="noConversion"/>
  </si>
  <si>
    <t>农机具购置完成时间</t>
    <phoneticPr fontId="14" type="noConversion"/>
  </si>
  <si>
    <t>2024年年底前</t>
    <phoneticPr fontId="14" type="noConversion"/>
  </si>
  <si>
    <t>任务完成时间2024年12月31日前</t>
    <phoneticPr fontId="14" type="noConversion"/>
  </si>
  <si>
    <t>每推迟1周扣1分（满分20分）</t>
    <phoneticPr fontId="14" type="noConversion"/>
  </si>
  <si>
    <t>年</t>
    <phoneticPr fontId="14" type="noConversion"/>
  </si>
  <si>
    <t>效益指标</t>
    <phoneticPr fontId="14" type="noConversion"/>
  </si>
  <si>
    <t>经济效益指标</t>
    <phoneticPr fontId="14" type="noConversion"/>
  </si>
  <si>
    <t>为农户增收</t>
  </si>
  <si>
    <t>亩</t>
  </si>
  <si>
    <t>减少成本30元/亩</t>
    <phoneticPr fontId="14" type="noConversion"/>
  </si>
  <si>
    <t>根据实际情况酌情扣分（满分15分）</t>
    <phoneticPr fontId="14" type="noConversion"/>
  </si>
  <si>
    <t>定性</t>
    <phoneticPr fontId="14" type="noConversion"/>
  </si>
  <si>
    <t>社会效益指标</t>
    <phoneticPr fontId="14" type="noConversion"/>
  </si>
  <si>
    <t>增加农机具使用，使农民增产增收</t>
    <phoneticPr fontId="14" type="noConversion"/>
  </si>
  <si>
    <t>明显</t>
    <phoneticPr fontId="14" type="noConversion"/>
  </si>
  <si>
    <t>提高农户积极性</t>
    <phoneticPr fontId="14" type="noConversion"/>
  </si>
  <si>
    <t>效果显著得满分，酌情扣分（满分20分）</t>
    <phoneticPr fontId="14" type="noConversion"/>
  </si>
  <si>
    <t>生态效益指标</t>
    <phoneticPr fontId="14" type="noConversion"/>
  </si>
  <si>
    <t>可持续影响效益指标</t>
    <phoneticPr fontId="14" type="noConversion"/>
  </si>
  <si>
    <t>满意度指标</t>
    <phoneticPr fontId="14" type="noConversion"/>
  </si>
  <si>
    <t>服务对象满意度</t>
    <phoneticPr fontId="14" type="noConversion"/>
  </si>
  <si>
    <t>农户满意度</t>
    <phoneticPr fontId="14" type="noConversion"/>
  </si>
  <si>
    <t>农户满意度90%以上</t>
    <phoneticPr fontId="14" type="noConversion"/>
  </si>
  <si>
    <t>每减少1%扣1分（满分10分）</t>
    <phoneticPr fontId="14" type="noConversion"/>
  </si>
  <si>
    <t>%</t>
    <phoneticPr fontId="14" type="noConversion"/>
  </si>
  <si>
    <t>预算控制数5万元以内</t>
    <phoneticPr fontId="14" type="noConversion"/>
  </si>
  <si>
    <t>每超过1万元扣1分（满分15分）</t>
    <phoneticPr fontId="14" type="noConversion"/>
  </si>
  <si>
    <t>组织培训人数</t>
    <phoneticPr fontId="14" type="noConversion"/>
  </si>
  <si>
    <t>培训人数200人</t>
    <phoneticPr fontId="14" type="noConversion"/>
  </si>
  <si>
    <t>人</t>
    <phoneticPr fontId="14" type="noConversion"/>
  </si>
  <si>
    <t>培训合格率</t>
    <phoneticPr fontId="14" type="noConversion"/>
  </si>
  <si>
    <t>培训合格率95%以上</t>
    <phoneticPr fontId="14" type="noConversion"/>
  </si>
  <si>
    <t>任务完成时间</t>
    <phoneticPr fontId="14" type="noConversion"/>
  </si>
  <si>
    <t>受训学员持证上岗率</t>
    <phoneticPr fontId="14" type="noConversion"/>
  </si>
  <si>
    <t>受训学员持证上岗率90%以上</t>
    <phoneticPr fontId="14" type="noConversion"/>
  </si>
  <si>
    <t>每减少1%扣1分（满分15分）</t>
    <phoneticPr fontId="14" type="noConversion"/>
  </si>
  <si>
    <t>受训学员满意度</t>
    <phoneticPr fontId="14" type="noConversion"/>
  </si>
  <si>
    <t>受训学员满意度95%以上</t>
    <phoneticPr fontId="14" type="noConversion"/>
  </si>
  <si>
    <t>预算控制数26万元以内</t>
    <phoneticPr fontId="14" type="noConversion"/>
  </si>
  <si>
    <t>拖拉机年检年审数量</t>
    <phoneticPr fontId="14" type="noConversion"/>
  </si>
  <si>
    <t>拖拉机年检年审800台以上</t>
    <phoneticPr fontId="14" type="noConversion"/>
  </si>
  <si>
    <t>拖拉机年检年审合格率</t>
    <phoneticPr fontId="14" type="noConversion"/>
  </si>
  <si>
    <t>拖拉机年检年审合格率90%以上</t>
    <phoneticPr fontId="14" type="noConversion"/>
  </si>
  <si>
    <t>有效控制和减少农机安全事故率</t>
    <phoneticPr fontId="14" type="noConversion"/>
  </si>
  <si>
    <t>有效控制和减少农机安全事故率90%以上</t>
    <phoneticPr fontId="14" type="noConversion"/>
  </si>
  <si>
    <t>农机手满意度</t>
    <phoneticPr fontId="14" type="noConversion"/>
  </si>
  <si>
    <t>农机手满意度95%以上</t>
    <phoneticPr fontId="14" type="noConversion"/>
  </si>
  <si>
    <t>预算控制数8万元以内</t>
    <phoneticPr fontId="14" type="noConversion"/>
  </si>
  <si>
    <t>农机具验收率</t>
    <phoneticPr fontId="14" type="noConversion"/>
  </si>
  <si>
    <t>农机具验收率95%以上</t>
    <phoneticPr fontId="14" type="noConversion"/>
  </si>
  <si>
    <t>效果显著得满分，酌情扣分（满分15分）</t>
    <phoneticPr fontId="14" type="noConversion"/>
  </si>
  <si>
    <t>预算控制数15万元以内</t>
    <phoneticPr fontId="14" type="noConversion"/>
  </si>
  <si>
    <t>推广新机具新技术数量</t>
    <phoneticPr fontId="14" type="noConversion"/>
  </si>
  <si>
    <t>推广新机具新技术数量100台以上</t>
    <phoneticPr fontId="14" type="noConversion"/>
  </si>
  <si>
    <t>新机具新技术使用率</t>
    <phoneticPr fontId="14" type="noConversion"/>
  </si>
  <si>
    <t>新机具新技术使用率90%以上</t>
    <phoneticPr fontId="14" type="noConversion"/>
  </si>
  <si>
    <t>节约人工成本，提高工作效率</t>
    <phoneticPr fontId="14" type="noConversion"/>
  </si>
  <si>
    <t>提高</t>
    <phoneticPr fontId="14" type="noConversion"/>
  </si>
  <si>
    <t>农户满意度95%以上</t>
    <phoneticPr fontId="14" type="noConversion"/>
  </si>
  <si>
    <t>预算控制数27949.46万元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</si>
</sst>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#0.00"/>
    <numFmt numFmtId="177" formatCode="#,##0.00_ "/>
  </numFmts>
  <fonts count="19">
    <font>
      <sz val="11"/>
      <color indexed="8"/>
      <name val="宋体"/>
      <family val="2"/>
      <charset val="1"/>
      <scheme val="minor"/>
    </font>
    <font>
      <b/>
      <sz val="20"/>
      <name val="SimSun"/>
      <charset val="134"/>
    </font>
    <font>
      <b/>
      <sz val="9"/>
      <name val="SimSun"/>
      <charset val="134"/>
    </font>
    <font>
      <b/>
      <sz val="15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charset val="1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7"/>
      <name val="等线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indexed="9"/>
        <bgColor indexed="9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0" borderId="1">
      <alignment vertical="center"/>
    </xf>
    <xf numFmtId="9" fontId="15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176" fontId="8" fillId="0" borderId="2" xfId="0" applyNumberFormat="1" applyFont="1" applyBorder="1" applyAlignment="1">
      <alignment horizontal="right" vertical="center" wrapText="1"/>
    </xf>
    <xf numFmtId="176" fontId="9" fillId="0" borderId="2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4" fontId="9" fillId="0" borderId="2" xfId="0" applyNumberFormat="1" applyFont="1" applyBorder="1" applyAlignment="1">
      <alignment vertical="center" wrapText="1"/>
    </xf>
    <xf numFmtId="4" fontId="11" fillId="0" borderId="2" xfId="0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43" fontId="8" fillId="0" borderId="2" xfId="1" applyFont="1" applyBorder="1" applyAlignment="1">
      <alignment vertical="center" wrapText="1"/>
    </xf>
    <xf numFmtId="43" fontId="8" fillId="2" borderId="2" xfId="1" applyFont="1" applyFill="1" applyBorder="1" applyAlignment="1">
      <alignment vertical="center" wrapText="1"/>
    </xf>
    <xf numFmtId="43" fontId="9" fillId="2" borderId="2" xfId="1" applyFont="1" applyFill="1" applyBorder="1" applyAlignment="1">
      <alignment vertical="center" wrapText="1"/>
    </xf>
    <xf numFmtId="43" fontId="8" fillId="0" borderId="2" xfId="1" applyFont="1" applyBorder="1" applyAlignment="1">
      <alignment horizontal="right" vertical="center" wrapText="1"/>
    </xf>
    <xf numFmtId="43" fontId="9" fillId="0" borderId="2" xfId="1" applyFont="1" applyBorder="1" applyAlignment="1">
      <alignment horizontal="right" vertical="center" wrapText="1"/>
    </xf>
    <xf numFmtId="43" fontId="9" fillId="0" borderId="2" xfId="1" applyFont="1" applyBorder="1" applyAlignment="1">
      <alignment vertical="center" wrapText="1"/>
    </xf>
    <xf numFmtId="43" fontId="9" fillId="2" borderId="2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Fill="1" applyBorder="1" applyAlignment="1">
      <alignment vertical="center" wrapText="1"/>
    </xf>
    <xf numFmtId="177" fontId="8" fillId="0" borderId="2" xfId="0" applyNumberFormat="1" applyFont="1" applyBorder="1" applyAlignment="1">
      <alignment vertical="center" wrapText="1"/>
    </xf>
    <xf numFmtId="9" fontId="9" fillId="0" borderId="2" xfId="0" applyNumberFormat="1" applyFont="1" applyBorder="1" applyAlignment="1">
      <alignment horizontal="left" vertical="center" wrapText="1"/>
    </xf>
    <xf numFmtId="9" fontId="9" fillId="0" borderId="2" xfId="3" applyFont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43" fontId="0" fillId="0" borderId="0" xfId="1" applyFont="1">
      <alignment vertical="center"/>
    </xf>
    <xf numFmtId="43" fontId="9" fillId="0" borderId="2" xfId="1" applyFont="1" applyFill="1" applyBorder="1" applyAlignment="1">
      <alignment vertical="center" wrapText="1"/>
    </xf>
    <xf numFmtId="43" fontId="9" fillId="0" borderId="2" xfId="1" applyFont="1" applyFill="1" applyBorder="1" applyAlignment="1">
      <alignment horizontal="center" vertical="center" wrapText="1"/>
    </xf>
    <xf numFmtId="43" fontId="9" fillId="0" borderId="2" xfId="1" applyFont="1" applyFill="1" applyBorder="1" applyAlignment="1">
      <alignment horizontal="left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176" fontId="9" fillId="0" borderId="8" xfId="0" applyNumberFormat="1" applyFont="1" applyBorder="1" applyAlignment="1">
      <alignment horizontal="right" vertical="center" wrapText="1"/>
    </xf>
    <xf numFmtId="176" fontId="9" fillId="0" borderId="4" xfId="0" applyNumberFormat="1" applyFont="1" applyBorder="1" applyAlignment="1">
      <alignment horizontal="right" vertical="center" wrapText="1"/>
    </xf>
    <xf numFmtId="176" fontId="8" fillId="0" borderId="4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4" fontId="8" fillId="0" borderId="2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4" fontId="9" fillId="0" borderId="2" xfId="0" applyNumberFormat="1" applyFont="1" applyFill="1" applyBorder="1" applyAlignment="1">
      <alignment horizontal="right" vertical="center" wrapText="1"/>
    </xf>
    <xf numFmtId="0" fontId="0" fillId="0" borderId="0" xfId="0" applyFont="1">
      <alignment vertical="center"/>
    </xf>
    <xf numFmtId="0" fontId="9" fillId="5" borderId="15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vertical="center" wrapText="1"/>
    </xf>
    <xf numFmtId="4" fontId="9" fillId="0" borderId="15" xfId="0" applyNumberFormat="1" applyFont="1" applyBorder="1" applyAlignment="1">
      <alignment vertical="center" wrapText="1"/>
    </xf>
    <xf numFmtId="4" fontId="9" fillId="0" borderId="15" xfId="0" applyNumberFormat="1" applyFont="1" applyBorder="1" applyAlignment="1">
      <alignment horizontal="right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" fontId="8" fillId="0" borderId="8" xfId="0" applyNumberFormat="1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horizontal="left" vertical="center" wrapText="1"/>
    </xf>
    <xf numFmtId="4" fontId="9" fillId="0" borderId="8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vertical="center" wrapText="1"/>
    </xf>
    <xf numFmtId="43" fontId="8" fillId="0" borderId="2" xfId="1" applyFont="1" applyFill="1" applyBorder="1" applyAlignment="1">
      <alignment horizontal="right" vertical="center" wrapText="1"/>
    </xf>
    <xf numFmtId="43" fontId="9" fillId="0" borderId="2" xfId="1" applyFont="1" applyFill="1" applyBorder="1" applyAlignment="1">
      <alignment horizontal="right" vertical="center" wrapText="1"/>
    </xf>
    <xf numFmtId="0" fontId="9" fillId="0" borderId="15" xfId="0" applyFont="1" applyFill="1" applyBorder="1" applyAlignment="1">
      <alignment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4" fontId="9" fillId="0" borderId="15" xfId="0" applyNumberFormat="1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43" fontId="7" fillId="0" borderId="2" xfId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43" fontId="11" fillId="0" borderId="2" xfId="1" applyFont="1" applyFill="1" applyBorder="1" applyAlignment="1">
      <alignment vertical="center" wrapText="1"/>
    </xf>
    <xf numFmtId="0" fontId="2" fillId="0" borderId="21" xfId="0" applyFont="1" applyFill="1" applyBorder="1" applyAlignment="1">
      <alignment vertical="center" wrapText="1"/>
    </xf>
    <xf numFmtId="0" fontId="2" fillId="0" borderId="21" xfId="0" applyFont="1" applyFill="1" applyBorder="1" applyAlignment="1">
      <alignment horizontal="right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vertical="center" wrapText="1"/>
    </xf>
    <xf numFmtId="43" fontId="0" fillId="0" borderId="0" xfId="1" applyFont="1" applyFill="1">
      <alignment vertical="center"/>
    </xf>
    <xf numFmtId="0" fontId="4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</cellXfs>
  <cellStyles count="4">
    <cellStyle name="百分比" xfId="3" builtinId="5"/>
    <cellStyle name="常规" xfId="0" builtinId="0"/>
    <cellStyle name="常规 2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E6" sqref="E6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121" t="s">
        <v>1</v>
      </c>
      <c r="B1" s="121"/>
      <c r="C1" s="121"/>
      <c r="D1" s="121"/>
      <c r="E1" s="121"/>
      <c r="F1" s="121"/>
      <c r="G1" s="121"/>
      <c r="H1" s="121"/>
      <c r="I1" s="121"/>
    </row>
    <row r="2" spans="1:9" ht="23.2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1.6" customHeight="1">
      <c r="A3" s="1"/>
      <c r="B3" s="1"/>
      <c r="C3" s="1"/>
      <c r="D3" s="1"/>
      <c r="E3" s="1"/>
      <c r="F3" s="1"/>
      <c r="G3" s="1"/>
      <c r="H3" s="1"/>
      <c r="I3" s="1"/>
    </row>
    <row r="4" spans="1:9" ht="39.6" customHeight="1">
      <c r="A4" s="2"/>
      <c r="B4" s="3"/>
      <c r="C4" s="4"/>
      <c r="D4" s="2" t="s">
        <v>2</v>
      </c>
      <c r="E4" s="122">
        <v>419</v>
      </c>
      <c r="F4" s="122"/>
      <c r="G4" s="122"/>
      <c r="H4" s="122"/>
      <c r="I4" s="4"/>
    </row>
    <row r="5" spans="1:9" ht="54.4" customHeight="1">
      <c r="A5" s="2"/>
      <c r="B5" s="3"/>
      <c r="C5" s="4"/>
      <c r="D5" s="2" t="s">
        <v>4</v>
      </c>
      <c r="E5" s="122" t="s">
        <v>961</v>
      </c>
      <c r="F5" s="122"/>
      <c r="G5" s="122"/>
      <c r="H5" s="122"/>
      <c r="I5" s="4"/>
    </row>
    <row r="6" spans="1:9" ht="16.350000000000001" customHeight="1"/>
    <row r="7" spans="1:9" ht="16.350000000000001" customHeight="1"/>
    <row r="8" spans="1:9" ht="16.350000000000001" customHeight="1">
      <c r="D8" s="4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zoomScale="130" zoomScaleNormal="130" workbookViewId="0">
      <pane ySplit="5" topLeftCell="A6" activePane="bottomLeft" state="frozen"/>
      <selection pane="bottomLeft" activeCell="F30" sqref="F30"/>
    </sheetView>
  </sheetViews>
  <sheetFormatPr defaultColWidth="10" defaultRowHeight="13.5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spans="1:5" ht="18.95" customHeight="1">
      <c r="A1" s="4"/>
      <c r="B1" s="4"/>
      <c r="C1" s="4"/>
      <c r="D1" s="4"/>
      <c r="E1" s="7" t="s">
        <v>253</v>
      </c>
    </row>
    <row r="2" spans="1:5" ht="40.5" customHeight="1">
      <c r="A2" s="130" t="s">
        <v>15</v>
      </c>
      <c r="B2" s="130"/>
      <c r="C2" s="130"/>
      <c r="D2" s="130"/>
      <c r="E2" s="130"/>
    </row>
    <row r="3" spans="1:5" ht="20.65" customHeight="1">
      <c r="A3" s="137" t="s">
        <v>963</v>
      </c>
      <c r="B3" s="137"/>
      <c r="C3" s="137"/>
      <c r="D3" s="137"/>
      <c r="E3" s="26" t="s">
        <v>254</v>
      </c>
    </row>
    <row r="4" spans="1:5" ht="38.85" customHeight="1">
      <c r="A4" s="128" t="s">
        <v>255</v>
      </c>
      <c r="B4" s="128"/>
      <c r="C4" s="128" t="s">
        <v>256</v>
      </c>
      <c r="D4" s="128"/>
      <c r="E4" s="128"/>
    </row>
    <row r="5" spans="1:5" ht="22.9" customHeight="1">
      <c r="A5" s="9" t="s">
        <v>257</v>
      </c>
      <c r="B5" s="9" t="s">
        <v>160</v>
      </c>
      <c r="C5" s="9" t="s">
        <v>136</v>
      </c>
      <c r="D5" s="9" t="s">
        <v>236</v>
      </c>
      <c r="E5" s="9" t="s">
        <v>237</v>
      </c>
    </row>
    <row r="6" spans="1:5" ht="26.45" customHeight="1">
      <c r="A6" s="17" t="s">
        <v>258</v>
      </c>
      <c r="B6" s="17" t="s">
        <v>215</v>
      </c>
      <c r="C6" s="27">
        <f>D6+E6</f>
        <v>1972.52</v>
      </c>
      <c r="D6" s="27">
        <f>SUM(D7:D18)</f>
        <v>1972.52</v>
      </c>
      <c r="E6" s="27"/>
    </row>
    <row r="7" spans="1:5" ht="26.45" customHeight="1">
      <c r="A7" s="18" t="s">
        <v>271</v>
      </c>
      <c r="B7" s="18" t="s">
        <v>272</v>
      </c>
      <c r="C7" s="28">
        <f t="shared" ref="C7:C39" si="0">D7+E7</f>
        <v>798.63999999999987</v>
      </c>
      <c r="D7" s="28">
        <f>'10工资福利'!H6</f>
        <v>798.63999999999987</v>
      </c>
      <c r="E7" s="28"/>
    </row>
    <row r="8" spans="1:5" ht="26.45" customHeight="1">
      <c r="A8" s="18" t="s">
        <v>269</v>
      </c>
      <c r="B8" s="18" t="s">
        <v>270</v>
      </c>
      <c r="C8" s="28">
        <f t="shared" si="0"/>
        <v>171.86999999999998</v>
      </c>
      <c r="D8" s="28">
        <f>'10工资福利'!I6</f>
        <v>171.86999999999998</v>
      </c>
      <c r="E8" s="28"/>
    </row>
    <row r="9" spans="1:5" ht="26.45" customHeight="1">
      <c r="A9" s="18" t="s">
        <v>267</v>
      </c>
      <c r="B9" s="18" t="s">
        <v>268</v>
      </c>
      <c r="C9" s="28">
        <f t="shared" si="0"/>
        <v>216.14999999999998</v>
      </c>
      <c r="D9" s="28">
        <f>'10工资福利'!J6</f>
        <v>216.14999999999998</v>
      </c>
      <c r="E9" s="28"/>
    </row>
    <row r="10" spans="1:5" ht="26.45" customHeight="1">
      <c r="A10" s="18" t="s">
        <v>273</v>
      </c>
      <c r="B10" s="18" t="s">
        <v>274</v>
      </c>
      <c r="C10" s="28">
        <f t="shared" si="0"/>
        <v>255.94</v>
      </c>
      <c r="D10" s="28">
        <f>'10工资福利'!K6</f>
        <v>255.94</v>
      </c>
      <c r="E10" s="28"/>
    </row>
    <row r="11" spans="1:5" ht="26.45" customHeight="1">
      <c r="A11" s="18" t="s">
        <v>259</v>
      </c>
      <c r="B11" s="18" t="s">
        <v>260</v>
      </c>
      <c r="C11" s="28">
        <f t="shared" si="0"/>
        <v>191.5</v>
      </c>
      <c r="D11" s="28">
        <f>'10工资福利'!M6</f>
        <v>191.5</v>
      </c>
      <c r="E11" s="27"/>
    </row>
    <row r="12" spans="1:5" ht="26.45" customHeight="1">
      <c r="A12" s="18">
        <v>30109</v>
      </c>
      <c r="B12" s="18" t="s">
        <v>947</v>
      </c>
      <c r="C12" s="28">
        <f t="shared" si="0"/>
        <v>4.34</v>
      </c>
      <c r="D12" s="28">
        <v>4.34</v>
      </c>
      <c r="E12" s="27"/>
    </row>
    <row r="13" spans="1:5" ht="26.45" customHeight="1">
      <c r="A13" s="18" t="s">
        <v>263</v>
      </c>
      <c r="B13" s="18" t="s">
        <v>264</v>
      </c>
      <c r="C13" s="28">
        <f t="shared" si="0"/>
        <v>100.78</v>
      </c>
      <c r="D13" s="28">
        <f>'10工资福利'!O6</f>
        <v>100.78</v>
      </c>
      <c r="E13" s="28"/>
    </row>
    <row r="14" spans="1:5" ht="26.45" customHeight="1">
      <c r="A14" s="18" t="s">
        <v>265</v>
      </c>
      <c r="B14" s="18" t="s">
        <v>266</v>
      </c>
      <c r="C14" s="28">
        <f t="shared" si="0"/>
        <v>11.66</v>
      </c>
      <c r="D14" s="28">
        <f>'10工资福利'!P6</f>
        <v>11.66</v>
      </c>
      <c r="E14" s="28"/>
    </row>
    <row r="15" spans="1:5" ht="26.45" customHeight="1">
      <c r="A15" s="18" t="s">
        <v>261</v>
      </c>
      <c r="B15" s="18" t="s">
        <v>262</v>
      </c>
      <c r="C15" s="28">
        <f t="shared" si="0"/>
        <v>11.73</v>
      </c>
      <c r="D15" s="28">
        <f>'10工资福利'!Q6</f>
        <v>11.73</v>
      </c>
      <c r="E15" s="28"/>
    </row>
    <row r="16" spans="1:5" ht="26.45" customHeight="1">
      <c r="A16" s="18" t="s">
        <v>275</v>
      </c>
      <c r="B16" s="18" t="s">
        <v>276</v>
      </c>
      <c r="C16" s="28">
        <f t="shared" si="0"/>
        <v>154.91</v>
      </c>
      <c r="D16" s="28">
        <f>'10工资福利'!R6</f>
        <v>154.91</v>
      </c>
      <c r="E16" s="28"/>
    </row>
    <row r="17" spans="1:5" ht="26.45" customHeight="1">
      <c r="A17" s="18">
        <v>30114</v>
      </c>
      <c r="B17" s="18" t="s">
        <v>854</v>
      </c>
      <c r="C17" s="28">
        <f t="shared" si="0"/>
        <v>20</v>
      </c>
      <c r="D17" s="28">
        <f>'10工资福利'!U6</f>
        <v>20</v>
      </c>
      <c r="E17" s="28"/>
    </row>
    <row r="18" spans="1:5" ht="26.45" customHeight="1">
      <c r="A18" s="18">
        <v>30199</v>
      </c>
      <c r="B18" s="18" t="s">
        <v>855</v>
      </c>
      <c r="C18" s="28">
        <f t="shared" si="0"/>
        <v>35</v>
      </c>
      <c r="D18" s="28">
        <f>'10工资福利'!V6</f>
        <v>35</v>
      </c>
      <c r="E18" s="28"/>
    </row>
    <row r="19" spans="1:5" ht="26.45" customHeight="1">
      <c r="A19" s="17" t="s">
        <v>277</v>
      </c>
      <c r="B19" s="17" t="s">
        <v>278</v>
      </c>
      <c r="C19" s="27">
        <f t="shared" si="0"/>
        <v>559.57452899999998</v>
      </c>
      <c r="D19" s="27"/>
      <c r="E19" s="27">
        <f>SUM(E20:E36)</f>
        <v>559.57452899999998</v>
      </c>
    </row>
    <row r="20" spans="1:5" ht="26.45" customHeight="1">
      <c r="A20" s="18" t="s">
        <v>293</v>
      </c>
      <c r="B20" s="18" t="s">
        <v>294</v>
      </c>
      <c r="C20" s="28">
        <f t="shared" si="0"/>
        <v>46.46</v>
      </c>
      <c r="D20" s="28"/>
      <c r="E20" s="28">
        <f>'14商品服务'!G6</f>
        <v>46.46</v>
      </c>
    </row>
    <row r="21" spans="1:5" ht="26.45" customHeight="1">
      <c r="A21" s="18">
        <v>30202</v>
      </c>
      <c r="B21" s="18" t="s">
        <v>856</v>
      </c>
      <c r="C21" s="28">
        <f t="shared" si="0"/>
        <v>29.3</v>
      </c>
      <c r="D21" s="28"/>
      <c r="E21" s="28">
        <f>'14商品服务'!H6</f>
        <v>29.3</v>
      </c>
    </row>
    <row r="22" spans="1:5" ht="26.45" customHeight="1">
      <c r="A22" s="18" t="s">
        <v>291</v>
      </c>
      <c r="B22" s="18" t="s">
        <v>292</v>
      </c>
      <c r="C22" s="28">
        <f t="shared" si="0"/>
        <v>16</v>
      </c>
      <c r="D22" s="28"/>
      <c r="E22" s="28">
        <f>'14商品服务'!K6</f>
        <v>16</v>
      </c>
    </row>
    <row r="23" spans="1:5" ht="26.45" customHeight="1">
      <c r="A23" s="18" t="s">
        <v>289</v>
      </c>
      <c r="B23" s="18" t="s">
        <v>290</v>
      </c>
      <c r="C23" s="28">
        <f t="shared" si="0"/>
        <v>19.18</v>
      </c>
      <c r="D23" s="28"/>
      <c r="E23" s="28">
        <f>'14商品服务'!L6</f>
        <v>19.18</v>
      </c>
    </row>
    <row r="24" spans="1:5" ht="26.45" customHeight="1">
      <c r="A24" s="18">
        <v>30207</v>
      </c>
      <c r="B24" s="18" t="s">
        <v>857</v>
      </c>
      <c r="C24" s="28">
        <f t="shared" si="0"/>
        <v>17.2</v>
      </c>
      <c r="D24" s="28"/>
      <c r="E24" s="28">
        <f>'14商品服务'!M6</f>
        <v>17.2</v>
      </c>
    </row>
    <row r="25" spans="1:5" ht="26.45" customHeight="1">
      <c r="A25" s="18">
        <v>30209</v>
      </c>
      <c r="B25" s="18" t="s">
        <v>858</v>
      </c>
      <c r="C25" s="28">
        <f t="shared" si="0"/>
        <v>21.2</v>
      </c>
      <c r="D25" s="28"/>
      <c r="E25" s="28">
        <f>'14商品服务'!O6</f>
        <v>21.2</v>
      </c>
    </row>
    <row r="26" spans="1:5" ht="26.45" customHeight="1">
      <c r="A26" s="18" t="s">
        <v>287</v>
      </c>
      <c r="B26" s="18" t="s">
        <v>288</v>
      </c>
      <c r="C26" s="28">
        <f t="shared" si="0"/>
        <v>14.299999999999999</v>
      </c>
      <c r="D26" s="28"/>
      <c r="E26" s="28">
        <f>'14商品服务'!P6</f>
        <v>14.299999999999999</v>
      </c>
    </row>
    <row r="27" spans="1:5" ht="26.45" customHeight="1">
      <c r="A27" s="18">
        <v>30213</v>
      </c>
      <c r="B27" s="18" t="s">
        <v>859</v>
      </c>
      <c r="C27" s="28">
        <f t="shared" si="0"/>
        <v>23.5</v>
      </c>
      <c r="D27" s="28"/>
      <c r="E27" s="28">
        <f>'14商品服务'!R6</f>
        <v>23.5</v>
      </c>
    </row>
    <row r="28" spans="1:5" ht="26.45" customHeight="1">
      <c r="A28" s="18">
        <v>30215</v>
      </c>
      <c r="B28" s="18" t="s">
        <v>860</v>
      </c>
      <c r="C28" s="28">
        <f t="shared" si="0"/>
        <v>12.6</v>
      </c>
      <c r="D28" s="28"/>
      <c r="E28" s="28">
        <f>'14商品服务'!T6</f>
        <v>12.6</v>
      </c>
    </row>
    <row r="29" spans="1:5" ht="26.45" customHeight="1">
      <c r="A29" s="18" t="s">
        <v>285</v>
      </c>
      <c r="B29" s="18" t="s">
        <v>286</v>
      </c>
      <c r="C29" s="28">
        <f t="shared" si="0"/>
        <v>19.22</v>
      </c>
      <c r="D29" s="28"/>
      <c r="E29" s="28">
        <f>'14商品服务'!U6</f>
        <v>19.22</v>
      </c>
    </row>
    <row r="30" spans="1:5" ht="26.45" customHeight="1">
      <c r="A30" s="18" t="s">
        <v>283</v>
      </c>
      <c r="B30" s="18" t="s">
        <v>284</v>
      </c>
      <c r="C30" s="28">
        <f t="shared" si="0"/>
        <v>30.799999999999997</v>
      </c>
      <c r="D30" s="28"/>
      <c r="E30" s="28">
        <f>'14商品服务'!V6</f>
        <v>30.799999999999997</v>
      </c>
    </row>
    <row r="31" spans="1:5" ht="26.45" customHeight="1">
      <c r="A31" s="18">
        <v>30226</v>
      </c>
      <c r="B31" s="18" t="s">
        <v>861</v>
      </c>
      <c r="C31" s="28">
        <f t="shared" si="0"/>
        <v>24</v>
      </c>
      <c r="D31" s="28"/>
      <c r="E31" s="28">
        <f>'14商品服务'!Z6</f>
        <v>24</v>
      </c>
    </row>
    <row r="32" spans="1:5" ht="26.45" customHeight="1">
      <c r="A32" s="18">
        <v>30227</v>
      </c>
      <c r="B32" s="18" t="s">
        <v>862</v>
      </c>
      <c r="C32" s="28">
        <f t="shared" si="0"/>
        <v>15</v>
      </c>
      <c r="D32" s="28"/>
      <c r="E32" s="28">
        <f>'14商品服务'!AA6</f>
        <v>15</v>
      </c>
    </row>
    <row r="33" spans="1:5" ht="26.45" customHeight="1">
      <c r="A33" s="18">
        <v>30228</v>
      </c>
      <c r="B33" s="18" t="s">
        <v>863</v>
      </c>
      <c r="C33" s="28">
        <f t="shared" si="0"/>
        <v>72.92</v>
      </c>
      <c r="D33" s="28"/>
      <c r="E33" s="28">
        <f>'14商品服务'!AB6</f>
        <v>72.92</v>
      </c>
    </row>
    <row r="34" spans="1:5" ht="26.45" customHeight="1">
      <c r="A34" s="18" t="s">
        <v>279</v>
      </c>
      <c r="B34" s="18" t="s">
        <v>280</v>
      </c>
      <c r="C34" s="28">
        <f t="shared" si="0"/>
        <v>10</v>
      </c>
      <c r="D34" s="28"/>
      <c r="E34" s="28">
        <f>'14商品服务'!AD6</f>
        <v>10</v>
      </c>
    </row>
    <row r="35" spans="1:5" ht="26.45" customHeight="1">
      <c r="A35" s="18" t="s">
        <v>295</v>
      </c>
      <c r="B35" s="18" t="s">
        <v>296</v>
      </c>
      <c r="C35" s="28">
        <f t="shared" si="0"/>
        <v>158.03200000000001</v>
      </c>
      <c r="D35" s="28"/>
      <c r="E35" s="28">
        <f>'14商品服务'!AE6</f>
        <v>158.03200000000001</v>
      </c>
    </row>
    <row r="36" spans="1:5" ht="26.45" customHeight="1">
      <c r="A36" s="75" t="s">
        <v>281</v>
      </c>
      <c r="B36" s="75" t="s">
        <v>282</v>
      </c>
      <c r="C36" s="28">
        <f t="shared" si="0"/>
        <v>29.862528999999999</v>
      </c>
      <c r="D36" s="76"/>
      <c r="E36" s="76">
        <f>'14商品服务'!AG6</f>
        <v>29.862528999999999</v>
      </c>
    </row>
    <row r="37" spans="1:5" ht="26.45" customHeight="1">
      <c r="A37" s="79">
        <v>303</v>
      </c>
      <c r="B37" s="79" t="s">
        <v>864</v>
      </c>
      <c r="C37" s="27">
        <f t="shared" si="0"/>
        <v>94.56</v>
      </c>
      <c r="D37" s="78">
        <f>SUM(D38:D39)</f>
        <v>94.56</v>
      </c>
      <c r="E37" s="78"/>
    </row>
    <row r="38" spans="1:5" ht="26.45" customHeight="1">
      <c r="A38" s="66">
        <v>30302</v>
      </c>
      <c r="B38" s="66" t="s">
        <v>865</v>
      </c>
      <c r="C38" s="28">
        <f t="shared" si="0"/>
        <v>73.099999999999994</v>
      </c>
      <c r="D38" s="77">
        <f>'12个人家庭'!H6</f>
        <v>73.099999999999994</v>
      </c>
      <c r="E38" s="77"/>
    </row>
    <row r="39" spans="1:5" ht="26.45" customHeight="1">
      <c r="A39" s="66">
        <v>30305</v>
      </c>
      <c r="B39" s="66" t="s">
        <v>866</v>
      </c>
      <c r="C39" s="28">
        <f t="shared" si="0"/>
        <v>21.46</v>
      </c>
      <c r="D39" s="77">
        <f>'12个人家庭'!K6</f>
        <v>21.46</v>
      </c>
      <c r="E39" s="77"/>
    </row>
    <row r="40" spans="1:5" ht="22.9" customHeight="1">
      <c r="A40" s="138" t="s">
        <v>136</v>
      </c>
      <c r="B40" s="138"/>
      <c r="C40" s="78">
        <f>C6+C19+C37</f>
        <v>2626.6545289999999</v>
      </c>
      <c r="D40" s="78">
        <f>D6+D37</f>
        <v>2067.08</v>
      </c>
      <c r="E40" s="78">
        <f>E19</f>
        <v>559.57452899999998</v>
      </c>
    </row>
    <row r="41" spans="1:5" ht="16.350000000000001" customHeight="1">
      <c r="A41" s="136" t="s">
        <v>252</v>
      </c>
      <c r="B41" s="136"/>
      <c r="C41" s="25"/>
      <c r="D41" s="25"/>
      <c r="E41" s="25"/>
    </row>
  </sheetData>
  <mergeCells count="6">
    <mergeCell ref="A41:B41"/>
    <mergeCell ref="A2:E2"/>
    <mergeCell ref="A3:D3"/>
    <mergeCell ref="A4:B4"/>
    <mergeCell ref="C4:E4"/>
    <mergeCell ref="A40:B40"/>
  </mergeCells>
  <phoneticPr fontId="14" type="noConversion"/>
  <pageMargins left="7.8000001609325409E-2" right="7.8000001609325409E-2" top="7.8000001609325409E-2" bottom="7.8000001609325409E-2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E12" sqref="E12"/>
    </sheetView>
  </sheetViews>
  <sheetFormatPr defaultColWidth="10" defaultRowHeight="13.5"/>
  <cols>
    <col min="1" max="1" width="4.375" style="36" customWidth="1"/>
    <col min="2" max="2" width="4.75" style="36" customWidth="1"/>
    <col min="3" max="3" width="5.375" style="36" customWidth="1"/>
    <col min="4" max="4" width="9.625" style="36" customWidth="1"/>
    <col min="5" max="5" width="21.25" style="36" customWidth="1"/>
    <col min="6" max="6" width="13.375" style="36" customWidth="1"/>
    <col min="7" max="7" width="12.5" style="36" customWidth="1"/>
    <col min="8" max="9" width="10.25" style="36" customWidth="1"/>
    <col min="10" max="10" width="9.125" style="36" customWidth="1"/>
    <col min="11" max="11" width="10.25" style="36" customWidth="1"/>
    <col min="12" max="12" width="12.5" style="36" customWidth="1"/>
    <col min="13" max="13" width="9.625" style="36" customWidth="1"/>
    <col min="14" max="14" width="9.875" style="36" customWidth="1"/>
    <col min="15" max="16384" width="10" style="36"/>
  </cols>
  <sheetData>
    <row r="1" spans="1:14" ht="16.350000000000001" customHeight="1">
      <c r="A1" s="108"/>
      <c r="M1" s="178" t="s">
        <v>297</v>
      </c>
      <c r="N1" s="178"/>
    </row>
    <row r="2" spans="1:14" ht="44.85" customHeight="1">
      <c r="A2" s="133" t="s">
        <v>16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ht="20.65" customHeight="1">
      <c r="A3" s="134" t="s">
        <v>963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79" t="s">
        <v>32</v>
      </c>
      <c r="N3" s="179"/>
    </row>
    <row r="4" spans="1:14" ht="42.2" customHeight="1">
      <c r="A4" s="135" t="s">
        <v>158</v>
      </c>
      <c r="B4" s="135"/>
      <c r="C4" s="135"/>
      <c r="D4" s="135" t="s">
        <v>190</v>
      </c>
      <c r="E4" s="135" t="s">
        <v>191</v>
      </c>
      <c r="F4" s="135" t="s">
        <v>214</v>
      </c>
      <c r="G4" s="135" t="s">
        <v>193</v>
      </c>
      <c r="H4" s="135"/>
      <c r="I4" s="135"/>
      <c r="J4" s="135"/>
      <c r="K4" s="135"/>
      <c r="L4" s="135" t="s">
        <v>197</v>
      </c>
      <c r="M4" s="135"/>
      <c r="N4" s="135"/>
    </row>
    <row r="5" spans="1:14" ht="39.6" customHeight="1">
      <c r="A5" s="120" t="s">
        <v>166</v>
      </c>
      <c r="B5" s="120" t="s">
        <v>167</v>
      </c>
      <c r="C5" s="120" t="s">
        <v>168</v>
      </c>
      <c r="D5" s="135"/>
      <c r="E5" s="135"/>
      <c r="F5" s="135"/>
      <c r="G5" s="120" t="s">
        <v>136</v>
      </c>
      <c r="H5" s="120" t="s">
        <v>298</v>
      </c>
      <c r="I5" s="120" t="s">
        <v>299</v>
      </c>
      <c r="J5" s="120" t="s">
        <v>300</v>
      </c>
      <c r="K5" s="120" t="s">
        <v>301</v>
      </c>
      <c r="L5" s="120" t="s">
        <v>136</v>
      </c>
      <c r="M5" s="120" t="s">
        <v>215</v>
      </c>
      <c r="N5" s="120" t="s">
        <v>302</v>
      </c>
    </row>
    <row r="6" spans="1:14" ht="22.9" customHeight="1">
      <c r="A6" s="90"/>
      <c r="B6" s="90"/>
      <c r="C6" s="90"/>
      <c r="D6" s="90"/>
      <c r="E6" s="90" t="s">
        <v>136</v>
      </c>
      <c r="F6" s="71">
        <v>1972.5200000000002</v>
      </c>
      <c r="G6" s="71">
        <v>1573.51</v>
      </c>
      <c r="H6" s="71">
        <v>1151.6499999999999</v>
      </c>
      <c r="I6" s="71">
        <v>242.40000000000003</v>
      </c>
      <c r="J6" s="71">
        <v>124.46000000000001</v>
      </c>
      <c r="K6" s="71">
        <v>55</v>
      </c>
      <c r="L6" s="71">
        <v>399.01</v>
      </c>
      <c r="M6" s="71">
        <v>399.01</v>
      </c>
      <c r="N6" s="71">
        <v>0</v>
      </c>
    </row>
    <row r="7" spans="1:14" ht="22.9" customHeight="1">
      <c r="A7" s="90"/>
      <c r="B7" s="90"/>
      <c r="C7" s="90"/>
      <c r="D7" s="91" t="s">
        <v>154</v>
      </c>
      <c r="E7" s="91" t="s">
        <v>5</v>
      </c>
      <c r="F7" s="71">
        <v>1972.5200000000002</v>
      </c>
      <c r="G7" s="71">
        <v>1573.51</v>
      </c>
      <c r="H7" s="71">
        <v>1151.6499999999999</v>
      </c>
      <c r="I7" s="71">
        <v>242.40000000000003</v>
      </c>
      <c r="J7" s="71">
        <v>124.46000000000001</v>
      </c>
      <c r="K7" s="71">
        <v>55</v>
      </c>
      <c r="L7" s="71">
        <v>399.01</v>
      </c>
      <c r="M7" s="71">
        <v>399.01</v>
      </c>
      <c r="N7" s="71">
        <v>0</v>
      </c>
    </row>
    <row r="8" spans="1:14" ht="22.9" customHeight="1">
      <c r="A8" s="90"/>
      <c r="B8" s="90"/>
      <c r="C8" s="90"/>
      <c r="D8" s="91">
        <v>419</v>
      </c>
      <c r="E8" s="91" t="s">
        <v>156</v>
      </c>
      <c r="F8" s="71">
        <v>1972.5200000000002</v>
      </c>
      <c r="G8" s="71">
        <v>1573.51</v>
      </c>
      <c r="H8" s="71">
        <v>1151.6499999999999</v>
      </c>
      <c r="I8" s="71">
        <v>242.40000000000003</v>
      </c>
      <c r="J8" s="71">
        <v>124.46000000000001</v>
      </c>
      <c r="K8" s="71">
        <v>55</v>
      </c>
      <c r="L8" s="71">
        <v>399.01</v>
      </c>
      <c r="M8" s="71">
        <v>399.01</v>
      </c>
      <c r="N8" s="71">
        <v>0</v>
      </c>
    </row>
    <row r="9" spans="1:14" ht="22.9" customHeight="1">
      <c r="A9" s="93" t="s">
        <v>170</v>
      </c>
      <c r="B9" s="93" t="s">
        <v>173</v>
      </c>
      <c r="C9" s="93" t="s">
        <v>173</v>
      </c>
      <c r="D9" s="47">
        <v>419</v>
      </c>
      <c r="E9" s="94" t="s">
        <v>207</v>
      </c>
      <c r="F9" s="49">
        <v>191.5</v>
      </c>
      <c r="G9" s="49">
        <v>146.34</v>
      </c>
      <c r="H9" s="95"/>
      <c r="I9" s="95">
        <v>146.34</v>
      </c>
      <c r="J9" s="95"/>
      <c r="K9" s="95"/>
      <c r="L9" s="49">
        <v>45.16</v>
      </c>
      <c r="M9" s="95">
        <v>45.16</v>
      </c>
      <c r="N9" s="95"/>
    </row>
    <row r="10" spans="1:14" ht="22.9" customHeight="1">
      <c r="A10" s="93" t="s">
        <v>170</v>
      </c>
      <c r="B10" s="93" t="s">
        <v>173</v>
      </c>
      <c r="C10" s="93" t="s">
        <v>941</v>
      </c>
      <c r="D10" s="47">
        <v>419</v>
      </c>
      <c r="E10" s="94" t="s">
        <v>942</v>
      </c>
      <c r="F10" s="49">
        <v>4.34</v>
      </c>
      <c r="G10" s="49">
        <v>0</v>
      </c>
      <c r="H10" s="95"/>
      <c r="I10" s="95"/>
      <c r="J10" s="95"/>
      <c r="K10" s="95"/>
      <c r="L10" s="49">
        <v>4.34</v>
      </c>
      <c r="M10" s="95">
        <v>4.34</v>
      </c>
      <c r="N10" s="95"/>
    </row>
    <row r="11" spans="1:14" ht="22.9" customHeight="1">
      <c r="A11" s="93" t="s">
        <v>170</v>
      </c>
      <c r="B11" s="93" t="s">
        <v>174</v>
      </c>
      <c r="C11" s="93" t="s">
        <v>174</v>
      </c>
      <c r="D11" s="47">
        <v>419</v>
      </c>
      <c r="E11" s="94" t="s">
        <v>208</v>
      </c>
      <c r="F11" s="49">
        <v>11.73</v>
      </c>
      <c r="G11" s="49">
        <v>9.15</v>
      </c>
      <c r="H11" s="95"/>
      <c r="I11" s="95">
        <v>9.15</v>
      </c>
      <c r="J11" s="95"/>
      <c r="K11" s="95"/>
      <c r="L11" s="49">
        <v>2.58</v>
      </c>
      <c r="M11" s="95">
        <v>2.58</v>
      </c>
      <c r="N11" s="95"/>
    </row>
    <row r="12" spans="1:14" ht="22.9" customHeight="1">
      <c r="A12" s="93" t="s">
        <v>176</v>
      </c>
      <c r="B12" s="93" t="s">
        <v>179</v>
      </c>
      <c r="C12" s="93" t="s">
        <v>180</v>
      </c>
      <c r="D12" s="47">
        <v>419</v>
      </c>
      <c r="E12" s="94" t="s">
        <v>209</v>
      </c>
      <c r="F12" s="49">
        <v>72.790000000000006</v>
      </c>
      <c r="G12" s="49">
        <v>72.790000000000006</v>
      </c>
      <c r="H12" s="95"/>
      <c r="I12" s="95">
        <v>72.790000000000006</v>
      </c>
      <c r="J12" s="95"/>
      <c r="K12" s="95"/>
      <c r="L12" s="49">
        <v>0</v>
      </c>
      <c r="M12" s="95"/>
      <c r="N12" s="95"/>
    </row>
    <row r="13" spans="1:14" ht="22.9" customHeight="1">
      <c r="A13" s="93" t="s">
        <v>176</v>
      </c>
      <c r="B13" s="93" t="s">
        <v>179</v>
      </c>
      <c r="C13" s="93" t="s">
        <v>188</v>
      </c>
      <c r="D13" s="47">
        <v>419</v>
      </c>
      <c r="E13" s="94" t="s">
        <v>926</v>
      </c>
      <c r="F13" s="49">
        <v>27.99</v>
      </c>
      <c r="G13" s="49">
        <v>4.97</v>
      </c>
      <c r="H13" s="95"/>
      <c r="I13" s="95">
        <v>4.97</v>
      </c>
      <c r="J13" s="95"/>
      <c r="K13" s="95"/>
      <c r="L13" s="49">
        <v>23.02</v>
      </c>
      <c r="M13" s="95">
        <v>23.02</v>
      </c>
      <c r="N13" s="95"/>
    </row>
    <row r="14" spans="1:14" ht="22.9" customHeight="1">
      <c r="A14" s="93" t="s">
        <v>176</v>
      </c>
      <c r="B14" s="93" t="s">
        <v>179</v>
      </c>
      <c r="C14" s="93" t="s">
        <v>181</v>
      </c>
      <c r="D14" s="47">
        <v>419</v>
      </c>
      <c r="E14" s="94" t="s">
        <v>210</v>
      </c>
      <c r="F14" s="49">
        <v>11.66</v>
      </c>
      <c r="G14" s="49">
        <v>9.15</v>
      </c>
      <c r="H14" s="95"/>
      <c r="I14" s="95">
        <v>9.15</v>
      </c>
      <c r="J14" s="95"/>
      <c r="K14" s="95"/>
      <c r="L14" s="49">
        <v>2.5099999999999998</v>
      </c>
      <c r="M14" s="95">
        <v>2.5099999999999998</v>
      </c>
      <c r="N14" s="95"/>
    </row>
    <row r="15" spans="1:14" ht="22.9" customHeight="1">
      <c r="A15" s="93" t="s">
        <v>182</v>
      </c>
      <c r="B15" s="93" t="s">
        <v>180</v>
      </c>
      <c r="C15" s="93" t="s">
        <v>180</v>
      </c>
      <c r="D15" s="47">
        <v>419</v>
      </c>
      <c r="E15" s="94" t="s">
        <v>211</v>
      </c>
      <c r="F15" s="49">
        <v>1087.52</v>
      </c>
      <c r="G15" s="49">
        <v>1056.0999999999999</v>
      </c>
      <c r="H15" s="95">
        <v>1056.0999999999999</v>
      </c>
      <c r="I15" s="95"/>
      <c r="J15" s="95"/>
      <c r="K15" s="95"/>
      <c r="L15" s="49">
        <v>31.42</v>
      </c>
      <c r="M15" s="95">
        <v>31.42</v>
      </c>
      <c r="N15" s="95"/>
    </row>
    <row r="16" spans="1:14" ht="22.9" customHeight="1">
      <c r="A16" s="93" t="s">
        <v>182</v>
      </c>
      <c r="B16" s="93" t="s">
        <v>180</v>
      </c>
      <c r="C16" s="93" t="s">
        <v>927</v>
      </c>
      <c r="D16" s="47">
        <v>419</v>
      </c>
      <c r="E16" s="94" t="s">
        <v>928</v>
      </c>
      <c r="F16" s="49">
        <v>142.94999999999999</v>
      </c>
      <c r="G16" s="49">
        <v>83.85</v>
      </c>
      <c r="H16" s="95">
        <v>83.85</v>
      </c>
      <c r="I16" s="95"/>
      <c r="J16" s="95"/>
      <c r="K16" s="95"/>
      <c r="L16" s="49">
        <v>59.1</v>
      </c>
      <c r="M16" s="95">
        <v>59.1</v>
      </c>
      <c r="N16" s="95"/>
    </row>
    <row r="17" spans="1:14" ht="22.9" customHeight="1">
      <c r="A17" s="116" t="s">
        <v>935</v>
      </c>
      <c r="B17" s="116" t="s">
        <v>936</v>
      </c>
      <c r="C17" s="116" t="s">
        <v>937</v>
      </c>
      <c r="D17" s="47">
        <v>419</v>
      </c>
      <c r="E17" s="47" t="s">
        <v>938</v>
      </c>
      <c r="F17" s="49">
        <v>200.43</v>
      </c>
      <c r="G17" s="49">
        <v>0</v>
      </c>
      <c r="H17" s="95"/>
      <c r="I17" s="95"/>
      <c r="J17" s="95"/>
      <c r="K17" s="95"/>
      <c r="L17" s="49">
        <v>200.43</v>
      </c>
      <c r="M17" s="95">
        <v>200.43</v>
      </c>
      <c r="N17" s="95"/>
    </row>
    <row r="18" spans="1:14" ht="22.9" customHeight="1">
      <c r="A18" s="93" t="s">
        <v>182</v>
      </c>
      <c r="B18" s="93" t="s">
        <v>180</v>
      </c>
      <c r="C18" s="93">
        <v>99</v>
      </c>
      <c r="D18" s="47">
        <v>419</v>
      </c>
      <c r="E18" s="47" t="s">
        <v>845</v>
      </c>
      <c r="F18" s="49">
        <v>81.400000000000006</v>
      </c>
      <c r="G18" s="49">
        <v>81.400000000000006</v>
      </c>
      <c r="H18" s="95">
        <v>11.7</v>
      </c>
      <c r="I18" s="95">
        <v>0</v>
      </c>
      <c r="J18" s="95">
        <v>14.7</v>
      </c>
      <c r="K18" s="95">
        <v>55</v>
      </c>
      <c r="L18" s="49">
        <v>0</v>
      </c>
      <c r="M18" s="95"/>
      <c r="N18" s="95"/>
    </row>
    <row r="19" spans="1:14" ht="22.9" customHeight="1">
      <c r="A19" s="93" t="s">
        <v>185</v>
      </c>
      <c r="B19" s="93" t="s">
        <v>188</v>
      </c>
      <c r="C19" s="93" t="s">
        <v>180</v>
      </c>
      <c r="D19" s="47">
        <v>419</v>
      </c>
      <c r="E19" s="94" t="s">
        <v>212</v>
      </c>
      <c r="F19" s="49">
        <v>140.21</v>
      </c>
      <c r="G19" s="49">
        <v>109.76</v>
      </c>
      <c r="H19" s="95"/>
      <c r="I19" s="95"/>
      <c r="J19" s="95">
        <v>109.76</v>
      </c>
      <c r="K19" s="95"/>
      <c r="L19" s="49">
        <v>30.45</v>
      </c>
      <c r="M19" s="95">
        <v>30.45</v>
      </c>
      <c r="N19" s="95"/>
    </row>
    <row r="20" spans="1:14" ht="16.350000000000001" customHeight="1">
      <c r="A20" s="180" t="s">
        <v>252</v>
      </c>
      <c r="B20" s="180"/>
      <c r="C20" s="180"/>
      <c r="D20" s="180"/>
      <c r="E20" s="180"/>
    </row>
  </sheetData>
  <mergeCells count="11">
    <mergeCell ref="A20:E20"/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zoomScale="115" zoomScaleNormal="115" workbookViewId="0">
      <selection activeCell="O12" sqref="O12"/>
    </sheetView>
  </sheetViews>
  <sheetFormatPr defaultColWidth="10" defaultRowHeight="13.5"/>
  <cols>
    <col min="1" max="1" width="4.25" style="36" customWidth="1"/>
    <col min="2" max="2" width="4.5" style="36" customWidth="1"/>
    <col min="3" max="3" width="4.625" style="36" customWidth="1"/>
    <col min="4" max="4" width="8" style="36" customWidth="1"/>
    <col min="5" max="5" width="23.875" style="36" customWidth="1"/>
    <col min="6" max="6" width="14" style="36" customWidth="1"/>
    <col min="7" max="12" width="7.75" style="36" customWidth="1"/>
    <col min="13" max="13" width="8.25" style="36" customWidth="1"/>
    <col min="14" max="22" width="7.75" style="36" customWidth="1"/>
    <col min="23" max="16384" width="10" style="36"/>
  </cols>
  <sheetData>
    <row r="1" spans="1:22" ht="16.350000000000001" customHeight="1">
      <c r="A1" s="108"/>
      <c r="U1" s="178" t="s">
        <v>303</v>
      </c>
      <c r="V1" s="178"/>
    </row>
    <row r="2" spans="1:22" ht="50.1" customHeight="1">
      <c r="A2" s="181" t="s">
        <v>17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</row>
    <row r="3" spans="1:22" ht="24.2" customHeight="1">
      <c r="A3" s="134" t="s">
        <v>963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79" t="s">
        <v>32</v>
      </c>
      <c r="V3" s="179"/>
    </row>
    <row r="4" spans="1:22" ht="26.65" customHeight="1">
      <c r="A4" s="135" t="s">
        <v>158</v>
      </c>
      <c r="B4" s="135"/>
      <c r="C4" s="135"/>
      <c r="D4" s="135" t="s">
        <v>190</v>
      </c>
      <c r="E4" s="135" t="s">
        <v>191</v>
      </c>
      <c r="F4" s="135" t="s">
        <v>214</v>
      </c>
      <c r="G4" s="135" t="s">
        <v>304</v>
      </c>
      <c r="H4" s="135"/>
      <c r="I4" s="135"/>
      <c r="J4" s="135"/>
      <c r="K4" s="135"/>
      <c r="L4" s="135" t="s">
        <v>305</v>
      </c>
      <c r="M4" s="135"/>
      <c r="N4" s="135"/>
      <c r="O4" s="135"/>
      <c r="P4" s="135"/>
      <c r="Q4" s="135"/>
      <c r="R4" s="135" t="s">
        <v>300</v>
      </c>
      <c r="S4" s="135" t="s">
        <v>306</v>
      </c>
      <c r="T4" s="135"/>
      <c r="U4" s="135"/>
      <c r="V4" s="135"/>
    </row>
    <row r="5" spans="1:22" ht="41.45" customHeight="1">
      <c r="A5" s="120" t="s">
        <v>166</v>
      </c>
      <c r="B5" s="120" t="s">
        <v>167</v>
      </c>
      <c r="C5" s="120" t="s">
        <v>168</v>
      </c>
      <c r="D5" s="135"/>
      <c r="E5" s="135"/>
      <c r="F5" s="135"/>
      <c r="G5" s="120" t="s">
        <v>136</v>
      </c>
      <c r="H5" s="120" t="s">
        <v>307</v>
      </c>
      <c r="I5" s="120" t="s">
        <v>308</v>
      </c>
      <c r="J5" s="120" t="s">
        <v>309</v>
      </c>
      <c r="K5" s="120" t="s">
        <v>310</v>
      </c>
      <c r="L5" s="120" t="s">
        <v>136</v>
      </c>
      <c r="M5" s="120" t="s">
        <v>311</v>
      </c>
      <c r="N5" s="120" t="s">
        <v>312</v>
      </c>
      <c r="O5" s="120" t="s">
        <v>313</v>
      </c>
      <c r="P5" s="120" t="s">
        <v>314</v>
      </c>
      <c r="Q5" s="120" t="s">
        <v>315</v>
      </c>
      <c r="R5" s="135"/>
      <c r="S5" s="120" t="s">
        <v>136</v>
      </c>
      <c r="T5" s="120" t="s">
        <v>316</v>
      </c>
      <c r="U5" s="120" t="s">
        <v>317</v>
      </c>
      <c r="V5" s="120" t="s">
        <v>301</v>
      </c>
    </row>
    <row r="6" spans="1:22" ht="22.9" customHeight="1">
      <c r="A6" s="90"/>
      <c r="B6" s="90"/>
      <c r="C6" s="90"/>
      <c r="D6" s="90"/>
      <c r="E6" s="90" t="s">
        <v>136</v>
      </c>
      <c r="F6" s="92">
        <v>1972.5158400000003</v>
      </c>
      <c r="G6" s="92">
        <v>1442.6000000000001</v>
      </c>
      <c r="H6" s="92">
        <v>798.63999999999987</v>
      </c>
      <c r="I6" s="92">
        <v>171.86999999999998</v>
      </c>
      <c r="J6" s="92">
        <v>216.14999999999998</v>
      </c>
      <c r="K6" s="92">
        <v>255.94</v>
      </c>
      <c r="L6" s="92">
        <v>320.00584000000003</v>
      </c>
      <c r="M6" s="92">
        <v>191.5</v>
      </c>
      <c r="N6" s="92">
        <v>4.3358400000000001</v>
      </c>
      <c r="O6" s="92">
        <v>100.78</v>
      </c>
      <c r="P6" s="92">
        <v>11.66</v>
      </c>
      <c r="Q6" s="92">
        <v>11.73</v>
      </c>
      <c r="R6" s="92">
        <v>154.91</v>
      </c>
      <c r="S6" s="92">
        <v>55</v>
      </c>
      <c r="T6" s="92">
        <v>0</v>
      </c>
      <c r="U6" s="92">
        <v>20</v>
      </c>
      <c r="V6" s="92">
        <v>35</v>
      </c>
    </row>
    <row r="7" spans="1:22" ht="22.9" customHeight="1">
      <c r="A7" s="90"/>
      <c r="B7" s="90"/>
      <c r="C7" s="90"/>
      <c r="D7" s="91" t="s">
        <v>154</v>
      </c>
      <c r="E7" s="91" t="s">
        <v>5</v>
      </c>
      <c r="F7" s="92">
        <v>1972.5158400000003</v>
      </c>
      <c r="G7" s="92">
        <v>1442.6000000000001</v>
      </c>
      <c r="H7" s="92">
        <v>798.63999999999987</v>
      </c>
      <c r="I7" s="92">
        <v>171.86999999999998</v>
      </c>
      <c r="J7" s="92">
        <v>216.14999999999998</v>
      </c>
      <c r="K7" s="92">
        <v>255.94</v>
      </c>
      <c r="L7" s="92">
        <v>320.00584000000003</v>
      </c>
      <c r="M7" s="92">
        <v>191.5</v>
      </c>
      <c r="N7" s="92">
        <v>4.3358400000000001</v>
      </c>
      <c r="O7" s="92">
        <v>100.78</v>
      </c>
      <c r="P7" s="92">
        <v>11.66</v>
      </c>
      <c r="Q7" s="92">
        <v>11.73</v>
      </c>
      <c r="R7" s="92">
        <v>154.91</v>
      </c>
      <c r="S7" s="92">
        <v>55</v>
      </c>
      <c r="T7" s="92">
        <v>0</v>
      </c>
      <c r="U7" s="92">
        <v>20</v>
      </c>
      <c r="V7" s="92">
        <v>35</v>
      </c>
    </row>
    <row r="8" spans="1:22" ht="22.9" customHeight="1">
      <c r="A8" s="90"/>
      <c r="B8" s="90"/>
      <c r="C8" s="90"/>
      <c r="D8" s="91">
        <v>419</v>
      </c>
      <c r="E8" s="91" t="s">
        <v>156</v>
      </c>
      <c r="F8" s="92">
        <v>1972.5158400000003</v>
      </c>
      <c r="G8" s="92">
        <v>1442.6000000000001</v>
      </c>
      <c r="H8" s="92">
        <v>798.63999999999987</v>
      </c>
      <c r="I8" s="92">
        <v>171.86999999999998</v>
      </c>
      <c r="J8" s="92">
        <v>216.14999999999998</v>
      </c>
      <c r="K8" s="92">
        <v>255.94</v>
      </c>
      <c r="L8" s="92">
        <v>320.00584000000003</v>
      </c>
      <c r="M8" s="92">
        <v>191.5</v>
      </c>
      <c r="N8" s="92">
        <v>4.3358400000000001</v>
      </c>
      <c r="O8" s="92">
        <v>100.78</v>
      </c>
      <c r="P8" s="92">
        <v>11.66</v>
      </c>
      <c r="Q8" s="92">
        <v>11.73</v>
      </c>
      <c r="R8" s="92">
        <v>154.91</v>
      </c>
      <c r="S8" s="92">
        <v>55</v>
      </c>
      <c r="T8" s="92">
        <v>0</v>
      </c>
      <c r="U8" s="92">
        <v>20</v>
      </c>
      <c r="V8" s="92">
        <v>35</v>
      </c>
    </row>
    <row r="9" spans="1:22" ht="22.9" customHeight="1">
      <c r="A9" s="93" t="s">
        <v>170</v>
      </c>
      <c r="B9" s="93" t="s">
        <v>173</v>
      </c>
      <c r="C9" s="93" t="s">
        <v>173</v>
      </c>
      <c r="D9" s="47">
        <v>419</v>
      </c>
      <c r="E9" s="94" t="s">
        <v>207</v>
      </c>
      <c r="F9" s="49">
        <v>191.5</v>
      </c>
      <c r="G9" s="95">
        <v>0</v>
      </c>
      <c r="H9" s="95"/>
      <c r="I9" s="95"/>
      <c r="J9" s="95"/>
      <c r="K9" s="95"/>
      <c r="L9" s="49">
        <v>191.5</v>
      </c>
      <c r="M9" s="95">
        <v>191.5</v>
      </c>
      <c r="N9" s="95"/>
      <c r="O9" s="95"/>
      <c r="P9" s="95"/>
      <c r="Q9" s="95"/>
      <c r="R9" s="95"/>
      <c r="S9" s="49">
        <v>0</v>
      </c>
      <c r="T9" s="95"/>
      <c r="U9" s="95"/>
      <c r="V9" s="95"/>
    </row>
    <row r="10" spans="1:22" ht="22.9" customHeight="1">
      <c r="A10" s="93" t="s">
        <v>170</v>
      </c>
      <c r="B10" s="93" t="s">
        <v>173</v>
      </c>
      <c r="C10" s="93" t="s">
        <v>941</v>
      </c>
      <c r="D10" s="47">
        <v>419</v>
      </c>
      <c r="E10" s="94" t="s">
        <v>942</v>
      </c>
      <c r="F10" s="49">
        <v>4.3358400000000001</v>
      </c>
      <c r="G10" s="95">
        <v>0</v>
      </c>
      <c r="H10" s="95"/>
      <c r="I10" s="95"/>
      <c r="J10" s="95"/>
      <c r="K10" s="95"/>
      <c r="L10" s="49">
        <v>4.3358400000000001</v>
      </c>
      <c r="M10" s="95"/>
      <c r="N10" s="95">
        <v>4.3358400000000001</v>
      </c>
      <c r="O10" s="95"/>
      <c r="P10" s="95"/>
      <c r="Q10" s="95"/>
      <c r="R10" s="95"/>
      <c r="S10" s="49">
        <v>0</v>
      </c>
      <c r="T10" s="95"/>
      <c r="U10" s="95"/>
      <c r="V10" s="95"/>
    </row>
    <row r="11" spans="1:22" ht="22.9" customHeight="1">
      <c r="A11" s="93" t="s">
        <v>170</v>
      </c>
      <c r="B11" s="93" t="s">
        <v>174</v>
      </c>
      <c r="C11" s="93" t="s">
        <v>174</v>
      </c>
      <c r="D11" s="47">
        <v>419</v>
      </c>
      <c r="E11" s="94" t="s">
        <v>208</v>
      </c>
      <c r="F11" s="49">
        <v>11.73</v>
      </c>
      <c r="G11" s="95">
        <v>0</v>
      </c>
      <c r="H11" s="95"/>
      <c r="I11" s="95"/>
      <c r="J11" s="95"/>
      <c r="K11" s="95"/>
      <c r="L11" s="49">
        <v>11.73</v>
      </c>
      <c r="M11" s="95"/>
      <c r="N11" s="95"/>
      <c r="O11" s="95"/>
      <c r="P11" s="95"/>
      <c r="Q11" s="95">
        <v>11.73</v>
      </c>
      <c r="R11" s="95"/>
      <c r="S11" s="49">
        <v>0</v>
      </c>
      <c r="T11" s="95"/>
      <c r="U11" s="95"/>
      <c r="V11" s="95"/>
    </row>
    <row r="12" spans="1:22" ht="22.9" customHeight="1">
      <c r="A12" s="93" t="s">
        <v>176</v>
      </c>
      <c r="B12" s="93" t="s">
        <v>179</v>
      </c>
      <c r="C12" s="93" t="s">
        <v>180</v>
      </c>
      <c r="D12" s="47">
        <v>419</v>
      </c>
      <c r="E12" s="94" t="s">
        <v>209</v>
      </c>
      <c r="F12" s="49">
        <v>72.790000000000006</v>
      </c>
      <c r="G12" s="95">
        <v>0</v>
      </c>
      <c r="H12" s="95"/>
      <c r="I12" s="95"/>
      <c r="J12" s="95"/>
      <c r="K12" s="95"/>
      <c r="L12" s="49">
        <v>72.790000000000006</v>
      </c>
      <c r="M12" s="95"/>
      <c r="N12" s="95"/>
      <c r="O12" s="95">
        <v>72.790000000000006</v>
      </c>
      <c r="P12" s="95"/>
      <c r="Q12" s="95"/>
      <c r="R12" s="95"/>
      <c r="S12" s="49">
        <v>0</v>
      </c>
      <c r="T12" s="95"/>
      <c r="U12" s="95"/>
      <c r="V12" s="95"/>
    </row>
    <row r="13" spans="1:22" s="182" customFormat="1" ht="22.9" customHeight="1">
      <c r="A13" s="93" t="s">
        <v>176</v>
      </c>
      <c r="B13" s="93" t="s">
        <v>179</v>
      </c>
      <c r="C13" s="93" t="s">
        <v>188</v>
      </c>
      <c r="D13" s="47">
        <v>419</v>
      </c>
      <c r="E13" s="94" t="s">
        <v>926</v>
      </c>
      <c r="F13" s="49">
        <v>27.99</v>
      </c>
      <c r="G13" s="95">
        <v>0</v>
      </c>
      <c r="H13" s="95"/>
      <c r="I13" s="95"/>
      <c r="J13" s="95"/>
      <c r="K13" s="95"/>
      <c r="L13" s="49">
        <v>27.99</v>
      </c>
      <c r="M13" s="95"/>
      <c r="N13" s="95"/>
      <c r="O13" s="95">
        <v>27.99</v>
      </c>
      <c r="P13" s="95"/>
      <c r="Q13" s="95"/>
      <c r="R13" s="95"/>
      <c r="S13" s="49">
        <v>0</v>
      </c>
      <c r="T13" s="95"/>
      <c r="U13" s="95"/>
      <c r="V13" s="95"/>
    </row>
    <row r="14" spans="1:22" ht="22.9" customHeight="1">
      <c r="A14" s="93" t="s">
        <v>176</v>
      </c>
      <c r="B14" s="93" t="s">
        <v>179</v>
      </c>
      <c r="C14" s="93" t="s">
        <v>181</v>
      </c>
      <c r="D14" s="47">
        <v>419</v>
      </c>
      <c r="E14" s="94" t="s">
        <v>210</v>
      </c>
      <c r="F14" s="49">
        <v>11.66</v>
      </c>
      <c r="G14" s="95">
        <v>0</v>
      </c>
      <c r="H14" s="95"/>
      <c r="I14" s="95"/>
      <c r="J14" s="95"/>
      <c r="K14" s="95"/>
      <c r="L14" s="49">
        <v>11.66</v>
      </c>
      <c r="M14" s="95"/>
      <c r="N14" s="95"/>
      <c r="O14" s="95"/>
      <c r="P14" s="95">
        <v>11.66</v>
      </c>
      <c r="Q14" s="95"/>
      <c r="R14" s="95"/>
      <c r="S14" s="49">
        <v>0</v>
      </c>
      <c r="T14" s="95"/>
      <c r="U14" s="95"/>
      <c r="V14" s="95"/>
    </row>
    <row r="15" spans="1:22" ht="22.9" customHeight="1">
      <c r="A15" s="93" t="s">
        <v>182</v>
      </c>
      <c r="B15" s="93" t="s">
        <v>180</v>
      </c>
      <c r="C15" s="93" t="s">
        <v>180</v>
      </c>
      <c r="D15" s="47">
        <v>419</v>
      </c>
      <c r="E15" s="94" t="s">
        <v>211</v>
      </c>
      <c r="F15" s="49">
        <v>1087.52</v>
      </c>
      <c r="G15" s="95">
        <v>1087.52</v>
      </c>
      <c r="H15" s="95">
        <v>609.80999999999995</v>
      </c>
      <c r="I15" s="95">
        <v>106.49</v>
      </c>
      <c r="J15" s="95">
        <v>190.79</v>
      </c>
      <c r="K15" s="95">
        <v>180.43</v>
      </c>
      <c r="L15" s="49">
        <v>0</v>
      </c>
      <c r="M15" s="95"/>
      <c r="N15" s="95"/>
      <c r="O15" s="95"/>
      <c r="P15" s="95"/>
      <c r="Q15" s="95"/>
      <c r="R15" s="95"/>
      <c r="S15" s="49">
        <v>0</v>
      </c>
      <c r="T15" s="95"/>
      <c r="U15" s="95"/>
      <c r="V15" s="95"/>
    </row>
    <row r="16" spans="1:22" s="182" customFormat="1" ht="22.9" customHeight="1">
      <c r="A16" s="93" t="s">
        <v>182</v>
      </c>
      <c r="B16" s="93" t="s">
        <v>180</v>
      </c>
      <c r="C16" s="93" t="s">
        <v>927</v>
      </c>
      <c r="D16" s="47">
        <v>419</v>
      </c>
      <c r="E16" s="94" t="s">
        <v>928</v>
      </c>
      <c r="F16" s="49">
        <v>142.94999999999999</v>
      </c>
      <c r="G16" s="95">
        <v>142.94999999999999</v>
      </c>
      <c r="H16" s="95">
        <v>79.28</v>
      </c>
      <c r="I16" s="95"/>
      <c r="J16" s="95">
        <v>25.36</v>
      </c>
      <c r="K16" s="95">
        <v>38.31</v>
      </c>
      <c r="L16" s="49">
        <v>0</v>
      </c>
      <c r="M16" s="95"/>
      <c r="N16" s="95"/>
      <c r="O16" s="95"/>
      <c r="P16" s="95"/>
      <c r="Q16" s="95"/>
      <c r="R16" s="95"/>
      <c r="S16" s="49">
        <v>0</v>
      </c>
      <c r="T16" s="95"/>
      <c r="U16" s="95"/>
      <c r="V16" s="95"/>
    </row>
    <row r="17" spans="1:22" ht="22.9" customHeight="1">
      <c r="A17" s="116" t="s">
        <v>935</v>
      </c>
      <c r="B17" s="116" t="s">
        <v>936</v>
      </c>
      <c r="C17" s="116" t="s">
        <v>937</v>
      </c>
      <c r="D17" s="47">
        <v>419</v>
      </c>
      <c r="E17" s="47" t="s">
        <v>938</v>
      </c>
      <c r="F17" s="49">
        <v>200.43</v>
      </c>
      <c r="G17" s="95">
        <v>200.43</v>
      </c>
      <c r="H17" s="95">
        <v>109.55</v>
      </c>
      <c r="I17" s="95">
        <v>53.68</v>
      </c>
      <c r="J17" s="95"/>
      <c r="K17" s="95">
        <v>37.200000000000003</v>
      </c>
      <c r="L17" s="49">
        <v>0</v>
      </c>
      <c r="M17" s="95"/>
      <c r="N17" s="95"/>
      <c r="O17" s="95"/>
      <c r="P17" s="95"/>
      <c r="Q17" s="95"/>
      <c r="R17" s="95"/>
      <c r="S17" s="49">
        <v>0</v>
      </c>
      <c r="T17" s="95"/>
      <c r="U17" s="95"/>
      <c r="V17" s="95"/>
    </row>
    <row r="18" spans="1:22" ht="22.9" customHeight="1">
      <c r="A18" s="93" t="s">
        <v>182</v>
      </c>
      <c r="B18" s="93" t="s">
        <v>180</v>
      </c>
      <c r="C18" s="93">
        <v>99</v>
      </c>
      <c r="D18" s="47">
        <v>419</v>
      </c>
      <c r="E18" s="47" t="s">
        <v>845</v>
      </c>
      <c r="F18" s="49">
        <v>81.400000000000006</v>
      </c>
      <c r="G18" s="95">
        <v>11.7</v>
      </c>
      <c r="H18" s="95"/>
      <c r="I18" s="95">
        <v>11.7</v>
      </c>
      <c r="J18" s="95"/>
      <c r="K18" s="95"/>
      <c r="L18" s="49">
        <v>0</v>
      </c>
      <c r="M18" s="95"/>
      <c r="N18" s="95"/>
      <c r="O18" s="95"/>
      <c r="P18" s="95"/>
      <c r="Q18" s="95"/>
      <c r="R18" s="95">
        <v>14.7</v>
      </c>
      <c r="S18" s="49">
        <v>55</v>
      </c>
      <c r="T18" s="95"/>
      <c r="U18" s="95">
        <v>20</v>
      </c>
      <c r="V18" s="95">
        <v>35</v>
      </c>
    </row>
    <row r="19" spans="1:22" ht="22.9" customHeight="1">
      <c r="A19" s="93" t="s">
        <v>185</v>
      </c>
      <c r="B19" s="93" t="s">
        <v>188</v>
      </c>
      <c r="C19" s="93" t="s">
        <v>180</v>
      </c>
      <c r="D19" s="47">
        <v>419</v>
      </c>
      <c r="E19" s="94" t="s">
        <v>212</v>
      </c>
      <c r="F19" s="49">
        <v>140.21</v>
      </c>
      <c r="G19" s="95">
        <v>0</v>
      </c>
      <c r="H19" s="95"/>
      <c r="I19" s="95"/>
      <c r="J19" s="95"/>
      <c r="K19" s="95"/>
      <c r="L19" s="49">
        <v>0</v>
      </c>
      <c r="M19" s="95"/>
      <c r="N19" s="95"/>
      <c r="O19" s="95"/>
      <c r="P19" s="95"/>
      <c r="Q19" s="95"/>
      <c r="R19" s="95">
        <v>140.21</v>
      </c>
      <c r="S19" s="49">
        <v>0</v>
      </c>
      <c r="T19" s="95"/>
      <c r="U19" s="95"/>
      <c r="V19" s="95"/>
    </row>
    <row r="20" spans="1:22" ht="16.350000000000001" customHeight="1">
      <c r="A20" s="180" t="s">
        <v>252</v>
      </c>
      <c r="B20" s="180"/>
      <c r="C20" s="180"/>
      <c r="D20" s="180"/>
      <c r="E20" s="180"/>
      <c r="F20" s="108"/>
    </row>
  </sheetData>
  <mergeCells count="13">
    <mergeCell ref="A20:E20"/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K9" sqref="K9"/>
    </sheetView>
  </sheetViews>
  <sheetFormatPr defaultColWidth="10" defaultRowHeight="13.5"/>
  <cols>
    <col min="1" max="1" width="4.375" style="36" customWidth="1"/>
    <col min="2" max="2" width="4.75" style="36" customWidth="1"/>
    <col min="3" max="3" width="5" style="36" customWidth="1"/>
    <col min="4" max="4" width="12.5" style="36" customWidth="1"/>
    <col min="5" max="5" width="29.875" style="36" customWidth="1"/>
    <col min="6" max="6" width="16.375" style="36" customWidth="1"/>
    <col min="7" max="7" width="13.375" style="36" customWidth="1"/>
    <col min="8" max="8" width="11.125" style="36" customWidth="1"/>
    <col min="9" max="9" width="12.125" style="36" customWidth="1"/>
    <col min="10" max="10" width="12" style="36" customWidth="1"/>
    <col min="11" max="11" width="11.5" style="36" customWidth="1"/>
    <col min="12" max="12" width="9.75" style="36" customWidth="1"/>
    <col min="13" max="16384" width="10" style="36"/>
  </cols>
  <sheetData>
    <row r="1" spans="1:11" ht="16.350000000000001" customHeight="1">
      <c r="A1" s="108"/>
      <c r="K1" s="109" t="s">
        <v>318</v>
      </c>
    </row>
    <row r="2" spans="1:11" ht="46.5" customHeight="1">
      <c r="A2" s="133" t="s">
        <v>18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ht="18.2" customHeight="1">
      <c r="A3" s="134" t="s">
        <v>963</v>
      </c>
      <c r="B3" s="134"/>
      <c r="C3" s="134"/>
      <c r="D3" s="134"/>
      <c r="E3" s="134"/>
      <c r="F3" s="134"/>
      <c r="G3" s="134"/>
      <c r="H3" s="134"/>
      <c r="I3" s="134"/>
      <c r="J3" s="179" t="s">
        <v>32</v>
      </c>
      <c r="K3" s="179"/>
    </row>
    <row r="4" spans="1:11" ht="23.25" customHeight="1">
      <c r="A4" s="135" t="s">
        <v>158</v>
      </c>
      <c r="B4" s="135"/>
      <c r="C4" s="135"/>
      <c r="D4" s="135" t="s">
        <v>190</v>
      </c>
      <c r="E4" s="135" t="s">
        <v>191</v>
      </c>
      <c r="F4" s="135" t="s">
        <v>319</v>
      </c>
      <c r="G4" s="135" t="s">
        <v>320</v>
      </c>
      <c r="H4" s="135" t="s">
        <v>321</v>
      </c>
      <c r="I4" s="135" t="s">
        <v>322</v>
      </c>
      <c r="J4" s="135" t="s">
        <v>323</v>
      </c>
      <c r="K4" s="135" t="s">
        <v>324</v>
      </c>
    </row>
    <row r="5" spans="1:11" ht="17.25" customHeight="1">
      <c r="A5" s="120" t="s">
        <v>166</v>
      </c>
      <c r="B5" s="120" t="s">
        <v>167</v>
      </c>
      <c r="C5" s="120" t="s">
        <v>168</v>
      </c>
      <c r="D5" s="135"/>
      <c r="E5" s="135"/>
      <c r="F5" s="135"/>
      <c r="G5" s="135"/>
      <c r="H5" s="135"/>
      <c r="I5" s="135"/>
      <c r="J5" s="135"/>
      <c r="K5" s="135"/>
    </row>
    <row r="6" spans="1:11" ht="22.9" customHeight="1">
      <c r="A6" s="90"/>
      <c r="B6" s="90"/>
      <c r="C6" s="90"/>
      <c r="D6" s="90"/>
      <c r="E6" s="90" t="s">
        <v>136</v>
      </c>
      <c r="F6" s="92">
        <f>F7</f>
        <v>94.56</v>
      </c>
      <c r="G6" s="92"/>
      <c r="H6" s="92"/>
      <c r="I6" s="92"/>
      <c r="J6" s="92">
        <f t="shared" ref="J6:K7" si="0">J7</f>
        <v>73.099999999999994</v>
      </c>
      <c r="K6" s="92">
        <f t="shared" si="0"/>
        <v>21.46</v>
      </c>
    </row>
    <row r="7" spans="1:11" ht="22.9" customHeight="1">
      <c r="A7" s="90"/>
      <c r="B7" s="90"/>
      <c r="C7" s="90"/>
      <c r="D7" s="91" t="s">
        <v>154</v>
      </c>
      <c r="E7" s="91" t="s">
        <v>5</v>
      </c>
      <c r="F7" s="92">
        <f>F8</f>
        <v>94.56</v>
      </c>
      <c r="G7" s="92"/>
      <c r="H7" s="92"/>
      <c r="I7" s="92"/>
      <c r="J7" s="92">
        <f t="shared" si="0"/>
        <v>73.099999999999994</v>
      </c>
      <c r="K7" s="92">
        <f t="shared" si="0"/>
        <v>21.46</v>
      </c>
    </row>
    <row r="8" spans="1:11" ht="22.9" customHeight="1">
      <c r="A8" s="90"/>
      <c r="B8" s="90"/>
      <c r="C8" s="90"/>
      <c r="D8" s="91">
        <v>419</v>
      </c>
      <c r="E8" s="91" t="s">
        <v>156</v>
      </c>
      <c r="F8" s="92">
        <f>F9</f>
        <v>94.56</v>
      </c>
      <c r="G8" s="92"/>
      <c r="H8" s="92"/>
      <c r="I8" s="92"/>
      <c r="J8" s="92">
        <f t="shared" ref="J8:K8" si="1">J9</f>
        <v>73.099999999999994</v>
      </c>
      <c r="K8" s="92">
        <f t="shared" si="1"/>
        <v>21.46</v>
      </c>
    </row>
    <row r="9" spans="1:11" ht="22.9" customHeight="1">
      <c r="A9" s="93" t="s">
        <v>182</v>
      </c>
      <c r="B9" s="93" t="s">
        <v>180</v>
      </c>
      <c r="C9" s="93">
        <v>99</v>
      </c>
      <c r="D9" s="47">
        <v>419</v>
      </c>
      <c r="E9" s="47" t="s">
        <v>845</v>
      </c>
      <c r="F9" s="49">
        <f>SUM(G9:K9)</f>
        <v>94.56</v>
      </c>
      <c r="G9" s="95"/>
      <c r="H9" s="95"/>
      <c r="I9" s="95"/>
      <c r="J9" s="95">
        <f>'12个人家庭'!H9</f>
        <v>73.099999999999994</v>
      </c>
      <c r="K9" s="95">
        <f>'12个人家庭'!K9</f>
        <v>21.46</v>
      </c>
    </row>
    <row r="10" spans="1:11" ht="16.350000000000001" customHeight="1">
      <c r="A10" s="180" t="s">
        <v>252</v>
      </c>
      <c r="B10" s="180"/>
      <c r="C10" s="180"/>
      <c r="D10" s="180"/>
      <c r="E10" s="180"/>
    </row>
  </sheetData>
  <mergeCells count="13">
    <mergeCell ref="A10:E10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selection activeCell="T1" sqref="T1:U1048576"/>
    </sheetView>
  </sheetViews>
  <sheetFormatPr defaultColWidth="10" defaultRowHeight="13.5"/>
  <cols>
    <col min="1" max="1" width="4.25" style="36" customWidth="1"/>
    <col min="2" max="2" width="4.375" style="36" customWidth="1"/>
    <col min="3" max="3" width="4.875" style="36" customWidth="1"/>
    <col min="4" max="4" width="9.75" style="36" customWidth="1"/>
    <col min="5" max="5" width="20.125" style="36" customWidth="1"/>
    <col min="6" max="18" width="7.75" style="36" customWidth="1"/>
    <col min="19" max="19" width="9.75" style="36" customWidth="1"/>
    <col min="20" max="16384" width="10" style="36"/>
  </cols>
  <sheetData>
    <row r="1" spans="1:18" ht="16.350000000000001" customHeight="1">
      <c r="A1" s="108"/>
      <c r="Q1" s="178" t="s">
        <v>325</v>
      </c>
      <c r="R1" s="178"/>
    </row>
    <row r="2" spans="1:18" ht="40.5" customHeight="1">
      <c r="A2" s="133" t="s">
        <v>19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</row>
    <row r="3" spans="1:18" ht="24.2" customHeight="1">
      <c r="A3" s="134" t="s">
        <v>963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79" t="s">
        <v>32</v>
      </c>
      <c r="R3" s="179"/>
    </row>
    <row r="4" spans="1:18" ht="24.2" customHeight="1">
      <c r="A4" s="135" t="s">
        <v>158</v>
      </c>
      <c r="B4" s="135"/>
      <c r="C4" s="135"/>
      <c r="D4" s="135" t="s">
        <v>190</v>
      </c>
      <c r="E4" s="135" t="s">
        <v>191</v>
      </c>
      <c r="F4" s="135" t="s">
        <v>319</v>
      </c>
      <c r="G4" s="135" t="s">
        <v>326</v>
      </c>
      <c r="H4" s="135" t="s">
        <v>327</v>
      </c>
      <c r="I4" s="135" t="s">
        <v>328</v>
      </c>
      <c r="J4" s="135" t="s">
        <v>329</v>
      </c>
      <c r="K4" s="135" t="s">
        <v>330</v>
      </c>
      <c r="L4" s="135" t="s">
        <v>331</v>
      </c>
      <c r="M4" s="135" t="s">
        <v>332</v>
      </c>
      <c r="N4" s="135" t="s">
        <v>321</v>
      </c>
      <c r="O4" s="135" t="s">
        <v>333</v>
      </c>
      <c r="P4" s="135" t="s">
        <v>334</v>
      </c>
      <c r="Q4" s="135" t="s">
        <v>322</v>
      </c>
      <c r="R4" s="135" t="s">
        <v>324</v>
      </c>
    </row>
    <row r="5" spans="1:18" ht="21.6" customHeight="1">
      <c r="A5" s="120" t="s">
        <v>166</v>
      </c>
      <c r="B5" s="120" t="s">
        <v>167</v>
      </c>
      <c r="C5" s="120" t="s">
        <v>168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</row>
    <row r="6" spans="1:18" ht="22.9" customHeight="1">
      <c r="A6" s="90"/>
      <c r="B6" s="90"/>
      <c r="C6" s="90"/>
      <c r="D6" s="90"/>
      <c r="E6" s="90" t="s">
        <v>136</v>
      </c>
      <c r="F6" s="92">
        <f>F7</f>
        <v>94.56</v>
      </c>
      <c r="G6" s="92"/>
      <c r="H6" s="92">
        <f t="shared" ref="H6:K8" si="0">H7</f>
        <v>73.099999999999994</v>
      </c>
      <c r="I6" s="92"/>
      <c r="J6" s="92"/>
      <c r="K6" s="92">
        <f t="shared" si="0"/>
        <v>21.46</v>
      </c>
      <c r="L6" s="92"/>
      <c r="M6" s="92"/>
      <c r="N6" s="92"/>
      <c r="O6" s="92"/>
      <c r="P6" s="92"/>
      <c r="Q6" s="92"/>
      <c r="R6" s="92"/>
    </row>
    <row r="7" spans="1:18" ht="22.9" customHeight="1">
      <c r="A7" s="90"/>
      <c r="B7" s="90"/>
      <c r="C7" s="90"/>
      <c r="D7" s="91" t="s">
        <v>154</v>
      </c>
      <c r="E7" s="91" t="s">
        <v>5</v>
      </c>
      <c r="F7" s="92">
        <f>F8</f>
        <v>94.56</v>
      </c>
      <c r="G7" s="92"/>
      <c r="H7" s="92">
        <f t="shared" si="0"/>
        <v>73.099999999999994</v>
      </c>
      <c r="I7" s="92"/>
      <c r="J7" s="92"/>
      <c r="K7" s="92">
        <f t="shared" si="0"/>
        <v>21.46</v>
      </c>
      <c r="L7" s="92"/>
      <c r="M7" s="92"/>
      <c r="N7" s="92"/>
      <c r="O7" s="92"/>
      <c r="P7" s="92"/>
      <c r="Q7" s="92"/>
      <c r="R7" s="92"/>
    </row>
    <row r="8" spans="1:18" ht="22.9" customHeight="1">
      <c r="A8" s="90"/>
      <c r="B8" s="90"/>
      <c r="C8" s="90"/>
      <c r="D8" s="91">
        <v>419</v>
      </c>
      <c r="E8" s="91" t="s">
        <v>156</v>
      </c>
      <c r="F8" s="92">
        <f>F9</f>
        <v>94.56</v>
      </c>
      <c r="G8" s="92"/>
      <c r="H8" s="92">
        <f t="shared" si="0"/>
        <v>73.099999999999994</v>
      </c>
      <c r="I8" s="92"/>
      <c r="J8" s="92"/>
      <c r="K8" s="92">
        <f t="shared" si="0"/>
        <v>21.46</v>
      </c>
      <c r="L8" s="92"/>
      <c r="M8" s="92"/>
      <c r="N8" s="92"/>
      <c r="O8" s="92"/>
      <c r="P8" s="92"/>
      <c r="Q8" s="92"/>
      <c r="R8" s="92"/>
    </row>
    <row r="9" spans="1:18" ht="22.9" customHeight="1">
      <c r="A9" s="93" t="s">
        <v>182</v>
      </c>
      <c r="B9" s="93" t="s">
        <v>180</v>
      </c>
      <c r="C9" s="93">
        <v>99</v>
      </c>
      <c r="D9" s="47">
        <v>419</v>
      </c>
      <c r="E9" s="47" t="s">
        <v>845</v>
      </c>
      <c r="F9" s="49">
        <f>SUM(H9:R9)</f>
        <v>94.56</v>
      </c>
      <c r="G9" s="95"/>
      <c r="H9" s="95">
        <v>73.099999999999994</v>
      </c>
      <c r="I9" s="95"/>
      <c r="J9" s="95"/>
      <c r="K9" s="95">
        <v>21.46</v>
      </c>
      <c r="L9" s="95"/>
      <c r="M9" s="95"/>
      <c r="N9" s="95"/>
      <c r="O9" s="95"/>
      <c r="P9" s="95"/>
      <c r="Q9" s="95"/>
      <c r="R9" s="95"/>
    </row>
    <row r="10" spans="1:18" ht="16.350000000000001" customHeight="1">
      <c r="A10" s="180" t="s">
        <v>252</v>
      </c>
      <c r="B10" s="180"/>
      <c r="C10" s="180"/>
      <c r="D10" s="180"/>
      <c r="E10" s="180"/>
    </row>
  </sheetData>
  <mergeCells count="21">
    <mergeCell ref="O4:O5"/>
    <mergeCell ref="P4:P5"/>
    <mergeCell ref="Q4:Q5"/>
    <mergeCell ref="R4:R5"/>
    <mergeCell ref="A10:E10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activeCell="F26" sqref="F26"/>
    </sheetView>
  </sheetViews>
  <sheetFormatPr defaultColWidth="10" defaultRowHeight="13.5"/>
  <cols>
    <col min="1" max="1" width="3.625" style="36" customWidth="1"/>
    <col min="2" max="2" width="3.875" style="36" customWidth="1"/>
    <col min="3" max="3" width="4.125" style="36" customWidth="1"/>
    <col min="4" max="4" width="7" style="36" customWidth="1"/>
    <col min="5" max="5" width="15.875" style="36" customWidth="1"/>
    <col min="6" max="6" width="9.625" style="36" customWidth="1"/>
    <col min="7" max="7" width="8.375" style="36" customWidth="1"/>
    <col min="8" max="17" width="7.125" style="36" customWidth="1"/>
    <col min="18" max="18" width="8.5" style="36" customWidth="1"/>
    <col min="19" max="20" width="7.125" style="36" customWidth="1"/>
    <col min="21" max="21" width="9.75" style="36" customWidth="1"/>
    <col min="22" max="16384" width="10" style="36"/>
  </cols>
  <sheetData>
    <row r="1" spans="1:21" ht="16.350000000000001" customHeight="1">
      <c r="A1" s="108"/>
      <c r="S1" s="178" t="s">
        <v>335</v>
      </c>
      <c r="T1" s="178"/>
    </row>
    <row r="2" spans="1:21" ht="36.200000000000003" customHeight="1">
      <c r="A2" s="133" t="s">
        <v>20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</row>
    <row r="3" spans="1:21" ht="24.2" customHeight="1">
      <c r="A3" s="134" t="s">
        <v>963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79" t="s">
        <v>32</v>
      </c>
      <c r="T3" s="179"/>
    </row>
    <row r="4" spans="1:21" ht="28.5" customHeight="1">
      <c r="A4" s="135" t="s">
        <v>158</v>
      </c>
      <c r="B4" s="135"/>
      <c r="C4" s="135"/>
      <c r="D4" s="135" t="s">
        <v>190</v>
      </c>
      <c r="E4" s="135" t="s">
        <v>191</v>
      </c>
      <c r="F4" s="135" t="s">
        <v>319</v>
      </c>
      <c r="G4" s="135" t="s">
        <v>194</v>
      </c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 t="s">
        <v>197</v>
      </c>
      <c r="S4" s="135"/>
      <c r="T4" s="135"/>
    </row>
    <row r="5" spans="1:21" ht="36.200000000000003" customHeight="1">
      <c r="A5" s="120" t="s">
        <v>166</v>
      </c>
      <c r="B5" s="120" t="s">
        <v>167</v>
      </c>
      <c r="C5" s="120" t="s">
        <v>168</v>
      </c>
      <c r="D5" s="135"/>
      <c r="E5" s="135"/>
      <c r="F5" s="135"/>
      <c r="G5" s="120" t="s">
        <v>136</v>
      </c>
      <c r="H5" s="120" t="s">
        <v>336</v>
      </c>
      <c r="I5" s="120" t="s">
        <v>337</v>
      </c>
      <c r="J5" s="120" t="s">
        <v>338</v>
      </c>
      <c r="K5" s="120" t="s">
        <v>339</v>
      </c>
      <c r="L5" s="120" t="s">
        <v>340</v>
      </c>
      <c r="M5" s="120" t="s">
        <v>341</v>
      </c>
      <c r="N5" s="120" t="s">
        <v>342</v>
      </c>
      <c r="O5" s="120" t="s">
        <v>343</v>
      </c>
      <c r="P5" s="120" t="s">
        <v>344</v>
      </c>
      <c r="Q5" s="120" t="s">
        <v>345</v>
      </c>
      <c r="R5" s="120" t="s">
        <v>136</v>
      </c>
      <c r="S5" s="120" t="s">
        <v>278</v>
      </c>
      <c r="T5" s="120" t="s">
        <v>302</v>
      </c>
    </row>
    <row r="6" spans="1:21" ht="22.9" customHeight="1">
      <c r="A6" s="90"/>
      <c r="B6" s="90"/>
      <c r="C6" s="90"/>
      <c r="D6" s="90"/>
      <c r="E6" s="90" t="s">
        <v>136</v>
      </c>
      <c r="F6" s="71">
        <f>F7</f>
        <v>559.57452899999998</v>
      </c>
      <c r="G6" s="71">
        <f t="shared" ref="G6:T7" si="0">G7</f>
        <v>485.46000000000004</v>
      </c>
      <c r="H6" s="71">
        <f t="shared" si="0"/>
        <v>166.98000000000002</v>
      </c>
      <c r="I6" s="71">
        <f t="shared" si="0"/>
        <v>9</v>
      </c>
      <c r="J6" s="71">
        <f t="shared" si="0"/>
        <v>13.02</v>
      </c>
      <c r="K6" s="71">
        <f t="shared" si="0"/>
        <v>0</v>
      </c>
      <c r="L6" s="71">
        <f t="shared" si="0"/>
        <v>10</v>
      </c>
      <c r="M6" s="71">
        <f t="shared" si="0"/>
        <v>21.299999999999997</v>
      </c>
      <c r="N6" s="71">
        <f t="shared" si="0"/>
        <v>0</v>
      </c>
      <c r="O6" s="71">
        <f t="shared" si="0"/>
        <v>10</v>
      </c>
      <c r="P6" s="71">
        <f t="shared" si="0"/>
        <v>20</v>
      </c>
      <c r="Q6" s="71">
        <f t="shared" si="0"/>
        <v>235.16000000000003</v>
      </c>
      <c r="R6" s="71">
        <f t="shared" si="0"/>
        <v>74.114529000000005</v>
      </c>
      <c r="S6" s="71">
        <f t="shared" si="0"/>
        <v>33.154528999999997</v>
      </c>
      <c r="T6" s="71">
        <f t="shared" si="0"/>
        <v>40.96</v>
      </c>
    </row>
    <row r="7" spans="1:21" ht="22.9" customHeight="1">
      <c r="A7" s="90"/>
      <c r="B7" s="90"/>
      <c r="C7" s="90"/>
      <c r="D7" s="91" t="s">
        <v>154</v>
      </c>
      <c r="E7" s="91" t="s">
        <v>5</v>
      </c>
      <c r="F7" s="71">
        <f>F8</f>
        <v>559.57452899999998</v>
      </c>
      <c r="G7" s="71">
        <f t="shared" si="0"/>
        <v>485.46000000000004</v>
      </c>
      <c r="H7" s="71">
        <f t="shared" si="0"/>
        <v>166.98000000000002</v>
      </c>
      <c r="I7" s="71">
        <f t="shared" si="0"/>
        <v>9</v>
      </c>
      <c r="J7" s="71">
        <f t="shared" si="0"/>
        <v>13.02</v>
      </c>
      <c r="K7" s="71">
        <f t="shared" si="0"/>
        <v>0</v>
      </c>
      <c r="L7" s="71">
        <f t="shared" si="0"/>
        <v>10</v>
      </c>
      <c r="M7" s="71">
        <f t="shared" si="0"/>
        <v>21.299999999999997</v>
      </c>
      <c r="N7" s="71">
        <f t="shared" si="0"/>
        <v>0</v>
      </c>
      <c r="O7" s="71">
        <f t="shared" si="0"/>
        <v>10</v>
      </c>
      <c r="P7" s="71">
        <f t="shared" si="0"/>
        <v>20</v>
      </c>
      <c r="Q7" s="71">
        <f t="shared" si="0"/>
        <v>235.16000000000003</v>
      </c>
      <c r="R7" s="71">
        <f t="shared" si="0"/>
        <v>74.114529000000005</v>
      </c>
      <c r="S7" s="71">
        <f t="shared" si="0"/>
        <v>33.154528999999997</v>
      </c>
      <c r="T7" s="71">
        <f t="shared" si="0"/>
        <v>40.96</v>
      </c>
    </row>
    <row r="8" spans="1:21" ht="22.9" customHeight="1">
      <c r="A8" s="90"/>
      <c r="B8" s="90"/>
      <c r="C8" s="90"/>
      <c r="D8" s="91">
        <v>419</v>
      </c>
      <c r="E8" s="91" t="s">
        <v>156</v>
      </c>
      <c r="F8" s="71">
        <f>SUM(F9:F13)</f>
        <v>559.57452899999998</v>
      </c>
      <c r="G8" s="71">
        <f t="shared" ref="G8:T8" si="1">SUM(G9:G13)</f>
        <v>485.46000000000004</v>
      </c>
      <c r="H8" s="71">
        <f t="shared" si="1"/>
        <v>166.98000000000002</v>
      </c>
      <c r="I8" s="71">
        <f t="shared" si="1"/>
        <v>9</v>
      </c>
      <c r="J8" s="71">
        <f t="shared" si="1"/>
        <v>13.02</v>
      </c>
      <c r="K8" s="71">
        <f t="shared" si="1"/>
        <v>0</v>
      </c>
      <c r="L8" s="71">
        <f t="shared" si="1"/>
        <v>10</v>
      </c>
      <c r="M8" s="71">
        <f t="shared" si="1"/>
        <v>21.299999999999997</v>
      </c>
      <c r="N8" s="71">
        <f t="shared" si="1"/>
        <v>0</v>
      </c>
      <c r="O8" s="71">
        <f t="shared" si="1"/>
        <v>10</v>
      </c>
      <c r="P8" s="71">
        <f t="shared" si="1"/>
        <v>20</v>
      </c>
      <c r="Q8" s="71">
        <f t="shared" si="1"/>
        <v>235.16000000000003</v>
      </c>
      <c r="R8" s="71">
        <f t="shared" si="1"/>
        <v>74.114529000000005</v>
      </c>
      <c r="S8" s="71">
        <f t="shared" si="1"/>
        <v>33.154528999999997</v>
      </c>
      <c r="T8" s="71">
        <f t="shared" si="1"/>
        <v>40.96</v>
      </c>
    </row>
    <row r="9" spans="1:21" ht="22.9" customHeight="1">
      <c r="A9" s="93" t="s">
        <v>943</v>
      </c>
      <c r="B9" s="93" t="s">
        <v>181</v>
      </c>
      <c r="C9" s="93">
        <v>5</v>
      </c>
      <c r="D9" s="93">
        <v>419</v>
      </c>
      <c r="E9" s="94" t="s">
        <v>928</v>
      </c>
      <c r="F9" s="49">
        <f>G9+R9</f>
        <v>5.7600000000000007</v>
      </c>
      <c r="G9" s="95">
        <f>SUBTOTAL(9,H9:Q9)</f>
        <v>5.7600000000000007</v>
      </c>
      <c r="H9" s="95">
        <v>4.4400000000000004</v>
      </c>
      <c r="I9" s="95"/>
      <c r="J9" s="95"/>
      <c r="K9" s="95"/>
      <c r="L9" s="95"/>
      <c r="M9" s="95">
        <v>0.5</v>
      </c>
      <c r="N9" s="95"/>
      <c r="O9" s="95"/>
      <c r="P9" s="95"/>
      <c r="Q9" s="95">
        <v>0.82</v>
      </c>
      <c r="R9" s="95">
        <f>SUBTOTAL(9,S9:T9)</f>
        <v>0</v>
      </c>
      <c r="S9" s="95"/>
      <c r="T9" s="95"/>
    </row>
    <row r="10" spans="1:21" ht="22.9" customHeight="1">
      <c r="A10" s="93" t="s">
        <v>182</v>
      </c>
      <c r="B10" s="93" t="s">
        <v>180</v>
      </c>
      <c r="C10" s="93" t="s">
        <v>180</v>
      </c>
      <c r="D10" s="93">
        <v>419</v>
      </c>
      <c r="E10" s="94" t="s">
        <v>211</v>
      </c>
      <c r="F10" s="49">
        <f t="shared" ref="F10:F13" si="2">G10+R10</f>
        <v>150.792</v>
      </c>
      <c r="G10" s="95">
        <f t="shared" ref="G10:G13" si="3">SUBTOTAL(9,H10:Q10)</f>
        <v>150.36000000000001</v>
      </c>
      <c r="H10" s="106">
        <v>119.54</v>
      </c>
      <c r="I10" s="106">
        <v>0</v>
      </c>
      <c r="J10" s="106">
        <v>1</v>
      </c>
      <c r="K10" s="106">
        <v>0</v>
      </c>
      <c r="L10" s="106">
        <v>0</v>
      </c>
      <c r="M10" s="106">
        <v>16.47</v>
      </c>
      <c r="N10" s="106">
        <v>0</v>
      </c>
      <c r="O10" s="106">
        <v>9.58</v>
      </c>
      <c r="P10" s="106">
        <v>0</v>
      </c>
      <c r="Q10" s="106">
        <v>3.77</v>
      </c>
      <c r="R10" s="95">
        <f t="shared" ref="R10:R13" si="4">SUBTOTAL(9,S10:T10)</f>
        <v>0.432</v>
      </c>
      <c r="S10" s="106">
        <v>0.432</v>
      </c>
      <c r="T10" s="106">
        <v>0</v>
      </c>
    </row>
    <row r="11" spans="1:21" s="182" customFormat="1" ht="22.9" customHeight="1">
      <c r="A11" s="93" t="s">
        <v>182</v>
      </c>
      <c r="B11" s="93" t="s">
        <v>180</v>
      </c>
      <c r="C11" s="93" t="s">
        <v>927</v>
      </c>
      <c r="D11" s="93">
        <v>419</v>
      </c>
      <c r="E11" s="94" t="s">
        <v>928</v>
      </c>
      <c r="F11" s="49">
        <f t="shared" si="2"/>
        <v>19.54</v>
      </c>
      <c r="G11" s="95">
        <f t="shared" si="3"/>
        <v>0</v>
      </c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>
        <f t="shared" si="4"/>
        <v>19.54</v>
      </c>
      <c r="S11" s="95">
        <v>19.54</v>
      </c>
      <c r="T11" s="95"/>
      <c r="U11" s="107"/>
    </row>
    <row r="12" spans="1:21" ht="22.9" customHeight="1">
      <c r="A12" s="93" t="s">
        <v>182</v>
      </c>
      <c r="B12" s="93" t="s">
        <v>180</v>
      </c>
      <c r="C12" s="93" t="s">
        <v>946</v>
      </c>
      <c r="D12" s="93">
        <v>419</v>
      </c>
      <c r="E12" s="94" t="s">
        <v>938</v>
      </c>
      <c r="F12" s="49">
        <f t="shared" si="2"/>
        <v>40.96</v>
      </c>
      <c r="G12" s="95">
        <f t="shared" si="3"/>
        <v>0</v>
      </c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>
        <f t="shared" si="4"/>
        <v>40.96</v>
      </c>
      <c r="S12" s="95"/>
      <c r="T12" s="49">
        <v>40.96</v>
      </c>
    </row>
    <row r="13" spans="1:21" ht="22.9" customHeight="1">
      <c r="A13" s="93" t="s">
        <v>182</v>
      </c>
      <c r="B13" s="93" t="s">
        <v>180</v>
      </c>
      <c r="C13" s="93">
        <v>99</v>
      </c>
      <c r="D13" s="93">
        <v>419</v>
      </c>
      <c r="E13" s="105" t="s">
        <v>845</v>
      </c>
      <c r="F13" s="49">
        <f t="shared" si="2"/>
        <v>342.52252900000002</v>
      </c>
      <c r="G13" s="95">
        <f t="shared" si="3"/>
        <v>329.34000000000003</v>
      </c>
      <c r="H13" s="104">
        <v>43</v>
      </c>
      <c r="I13" s="104">
        <v>9</v>
      </c>
      <c r="J13" s="104">
        <f>29-16.98</f>
        <v>12.02</v>
      </c>
      <c r="K13" s="104"/>
      <c r="L13" s="104">
        <v>10</v>
      </c>
      <c r="M13" s="104">
        <v>4.33</v>
      </c>
      <c r="N13" s="104"/>
      <c r="O13" s="104">
        <v>0.42</v>
      </c>
      <c r="P13" s="104">
        <v>20</v>
      </c>
      <c r="Q13" s="104">
        <v>230.57000000000002</v>
      </c>
      <c r="R13" s="95">
        <f t="shared" si="4"/>
        <v>13.182529000000001</v>
      </c>
      <c r="S13" s="95">
        <v>13.182529000000001</v>
      </c>
      <c r="T13" s="104"/>
    </row>
    <row r="14" spans="1:21" ht="22.9" customHeight="1">
      <c r="A14" s="180" t="s">
        <v>252</v>
      </c>
      <c r="B14" s="180"/>
      <c r="C14" s="180"/>
      <c r="D14" s="180"/>
      <c r="E14" s="180"/>
      <c r="F14" s="180"/>
    </row>
  </sheetData>
  <mergeCells count="11">
    <mergeCell ref="A14:F14"/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workbookViewId="0">
      <selection activeCell="I13" sqref="I13"/>
    </sheetView>
  </sheetViews>
  <sheetFormatPr defaultColWidth="10" defaultRowHeight="13.5"/>
  <cols>
    <col min="1" max="1" width="4.5" style="36" customWidth="1"/>
    <col min="2" max="3" width="4.625" style="36" customWidth="1"/>
    <col min="4" max="4" width="10.125" style="36" customWidth="1"/>
    <col min="5" max="5" width="18.125" style="36" customWidth="1"/>
    <col min="6" max="6" width="10.75" style="36" customWidth="1"/>
    <col min="7" max="33" width="7.125" style="36" customWidth="1"/>
    <col min="34" max="34" width="9.75" style="36" customWidth="1"/>
    <col min="35" max="16384" width="10" style="36"/>
  </cols>
  <sheetData>
    <row r="1" spans="1:33" ht="13.9" customHeight="1">
      <c r="A1" s="108"/>
      <c r="F1" s="108"/>
      <c r="AF1" s="178" t="s">
        <v>346</v>
      </c>
      <c r="AG1" s="178"/>
    </row>
    <row r="2" spans="1:33" ht="43.9" customHeight="1">
      <c r="A2" s="133" t="s">
        <v>21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</row>
    <row r="3" spans="1:33" ht="19.899999999999999" customHeight="1">
      <c r="A3" s="134" t="s">
        <v>963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79" t="s">
        <v>32</v>
      </c>
      <c r="AG3" s="179"/>
    </row>
    <row r="4" spans="1:33" ht="24.95" customHeight="1">
      <c r="A4" s="135" t="s">
        <v>158</v>
      </c>
      <c r="B4" s="135"/>
      <c r="C4" s="135"/>
      <c r="D4" s="135" t="s">
        <v>190</v>
      </c>
      <c r="E4" s="135" t="s">
        <v>191</v>
      </c>
      <c r="F4" s="135" t="s">
        <v>347</v>
      </c>
      <c r="G4" s="135" t="s">
        <v>348</v>
      </c>
      <c r="H4" s="135" t="s">
        <v>349</v>
      </c>
      <c r="I4" s="135" t="s">
        <v>350</v>
      </c>
      <c r="J4" s="135" t="s">
        <v>351</v>
      </c>
      <c r="K4" s="135" t="s">
        <v>352</v>
      </c>
      <c r="L4" s="135" t="s">
        <v>353</v>
      </c>
      <c r="M4" s="135" t="s">
        <v>354</v>
      </c>
      <c r="N4" s="135" t="s">
        <v>355</v>
      </c>
      <c r="O4" s="135" t="s">
        <v>356</v>
      </c>
      <c r="P4" s="135" t="s">
        <v>357</v>
      </c>
      <c r="Q4" s="135" t="s">
        <v>342</v>
      </c>
      <c r="R4" s="135" t="s">
        <v>344</v>
      </c>
      <c r="S4" s="135" t="s">
        <v>358</v>
      </c>
      <c r="T4" s="135" t="s">
        <v>337</v>
      </c>
      <c r="U4" s="135" t="s">
        <v>338</v>
      </c>
      <c r="V4" s="135" t="s">
        <v>341</v>
      </c>
      <c r="W4" s="135" t="s">
        <v>359</v>
      </c>
      <c r="X4" s="135" t="s">
        <v>360</v>
      </c>
      <c r="Y4" s="135" t="s">
        <v>361</v>
      </c>
      <c r="Z4" s="135" t="s">
        <v>362</v>
      </c>
      <c r="AA4" s="135" t="s">
        <v>340</v>
      </c>
      <c r="AB4" s="135" t="s">
        <v>363</v>
      </c>
      <c r="AC4" s="135" t="s">
        <v>364</v>
      </c>
      <c r="AD4" s="135" t="s">
        <v>343</v>
      </c>
      <c r="AE4" s="135" t="s">
        <v>365</v>
      </c>
      <c r="AF4" s="135" t="s">
        <v>366</v>
      </c>
      <c r="AG4" s="135" t="s">
        <v>345</v>
      </c>
    </row>
    <row r="5" spans="1:33" ht="21.6" customHeight="1">
      <c r="A5" s="120" t="s">
        <v>166</v>
      </c>
      <c r="B5" s="120" t="s">
        <v>167</v>
      </c>
      <c r="C5" s="120" t="s">
        <v>168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</row>
    <row r="6" spans="1:33" ht="22.9" customHeight="1">
      <c r="A6" s="119"/>
      <c r="B6" s="156"/>
      <c r="C6" s="156"/>
      <c r="D6" s="94"/>
      <c r="E6" s="94" t="s">
        <v>136</v>
      </c>
      <c r="F6" s="71">
        <f>F7</f>
        <v>559.57452899999998</v>
      </c>
      <c r="G6" s="71">
        <f t="shared" ref="G6:AG7" si="0">G7</f>
        <v>46.46</v>
      </c>
      <c r="H6" s="71">
        <f t="shared" si="0"/>
        <v>29.3</v>
      </c>
      <c r="I6" s="71">
        <f t="shared" si="0"/>
        <v>0</v>
      </c>
      <c r="J6" s="71">
        <f t="shared" si="0"/>
        <v>0</v>
      </c>
      <c r="K6" s="71">
        <f t="shared" si="0"/>
        <v>16</v>
      </c>
      <c r="L6" s="71">
        <f t="shared" si="0"/>
        <v>19.18</v>
      </c>
      <c r="M6" s="71">
        <f t="shared" si="0"/>
        <v>17.2</v>
      </c>
      <c r="N6" s="71">
        <f t="shared" si="0"/>
        <v>0</v>
      </c>
      <c r="O6" s="71">
        <f t="shared" si="0"/>
        <v>21.2</v>
      </c>
      <c r="P6" s="71">
        <f t="shared" si="0"/>
        <v>14.299999999999999</v>
      </c>
      <c r="Q6" s="71">
        <f t="shared" si="0"/>
        <v>0</v>
      </c>
      <c r="R6" s="71">
        <f t="shared" si="0"/>
        <v>23.5</v>
      </c>
      <c r="S6" s="71">
        <f t="shared" si="0"/>
        <v>0</v>
      </c>
      <c r="T6" s="71">
        <f t="shared" si="0"/>
        <v>12.6</v>
      </c>
      <c r="U6" s="71">
        <f t="shared" si="0"/>
        <v>19.22</v>
      </c>
      <c r="V6" s="71">
        <f t="shared" si="0"/>
        <v>30.799999999999997</v>
      </c>
      <c r="W6" s="71">
        <f t="shared" si="0"/>
        <v>0</v>
      </c>
      <c r="X6" s="71">
        <f t="shared" si="0"/>
        <v>0</v>
      </c>
      <c r="Y6" s="71">
        <f t="shared" si="0"/>
        <v>0</v>
      </c>
      <c r="Z6" s="71">
        <f t="shared" si="0"/>
        <v>24</v>
      </c>
      <c r="AA6" s="71">
        <f t="shared" si="0"/>
        <v>15</v>
      </c>
      <c r="AB6" s="71">
        <f t="shared" si="0"/>
        <v>72.92</v>
      </c>
      <c r="AC6" s="71">
        <f t="shared" si="0"/>
        <v>0</v>
      </c>
      <c r="AD6" s="71">
        <f t="shared" si="0"/>
        <v>10</v>
      </c>
      <c r="AE6" s="71">
        <f t="shared" si="0"/>
        <v>158.03200000000001</v>
      </c>
      <c r="AF6" s="71">
        <f t="shared" si="0"/>
        <v>0</v>
      </c>
      <c r="AG6" s="71">
        <f t="shared" si="0"/>
        <v>29.862528999999999</v>
      </c>
    </row>
    <row r="7" spans="1:33" ht="22.9" customHeight="1">
      <c r="A7" s="90"/>
      <c r="B7" s="90"/>
      <c r="C7" s="90"/>
      <c r="D7" s="91" t="s">
        <v>154</v>
      </c>
      <c r="E7" s="91" t="s">
        <v>5</v>
      </c>
      <c r="F7" s="71">
        <f>F8</f>
        <v>559.57452899999998</v>
      </c>
      <c r="G7" s="71">
        <f t="shared" si="0"/>
        <v>46.46</v>
      </c>
      <c r="H7" s="71">
        <f t="shared" si="0"/>
        <v>29.3</v>
      </c>
      <c r="I7" s="71">
        <f t="shared" si="0"/>
        <v>0</v>
      </c>
      <c r="J7" s="71">
        <f t="shared" si="0"/>
        <v>0</v>
      </c>
      <c r="K7" s="71">
        <f t="shared" si="0"/>
        <v>16</v>
      </c>
      <c r="L7" s="71">
        <f t="shared" si="0"/>
        <v>19.18</v>
      </c>
      <c r="M7" s="71">
        <f t="shared" si="0"/>
        <v>17.2</v>
      </c>
      <c r="N7" s="71">
        <f t="shared" si="0"/>
        <v>0</v>
      </c>
      <c r="O7" s="71">
        <f t="shared" si="0"/>
        <v>21.2</v>
      </c>
      <c r="P7" s="71">
        <f t="shared" si="0"/>
        <v>14.299999999999999</v>
      </c>
      <c r="Q7" s="71">
        <f t="shared" si="0"/>
        <v>0</v>
      </c>
      <c r="R7" s="71">
        <f t="shared" si="0"/>
        <v>23.5</v>
      </c>
      <c r="S7" s="71">
        <f t="shared" si="0"/>
        <v>0</v>
      </c>
      <c r="T7" s="71">
        <f t="shared" si="0"/>
        <v>12.6</v>
      </c>
      <c r="U7" s="71">
        <f t="shared" si="0"/>
        <v>19.22</v>
      </c>
      <c r="V7" s="71">
        <f t="shared" si="0"/>
        <v>30.799999999999997</v>
      </c>
      <c r="W7" s="71">
        <f t="shared" si="0"/>
        <v>0</v>
      </c>
      <c r="X7" s="71">
        <f t="shared" si="0"/>
        <v>0</v>
      </c>
      <c r="Y7" s="71">
        <f t="shared" si="0"/>
        <v>0</v>
      </c>
      <c r="Z7" s="71">
        <f t="shared" si="0"/>
        <v>24</v>
      </c>
      <c r="AA7" s="71">
        <f t="shared" si="0"/>
        <v>15</v>
      </c>
      <c r="AB7" s="71">
        <f t="shared" si="0"/>
        <v>72.92</v>
      </c>
      <c r="AC7" s="71">
        <f t="shared" si="0"/>
        <v>0</v>
      </c>
      <c r="AD7" s="71">
        <f t="shared" si="0"/>
        <v>10</v>
      </c>
      <c r="AE7" s="71">
        <f t="shared" si="0"/>
        <v>158.03200000000001</v>
      </c>
      <c r="AF7" s="71">
        <f t="shared" si="0"/>
        <v>0</v>
      </c>
      <c r="AG7" s="71">
        <f t="shared" si="0"/>
        <v>29.862528999999999</v>
      </c>
    </row>
    <row r="8" spans="1:33" ht="22.9" customHeight="1">
      <c r="A8" s="90"/>
      <c r="B8" s="90"/>
      <c r="C8" s="90"/>
      <c r="D8" s="91">
        <v>419</v>
      </c>
      <c r="E8" s="91" t="s">
        <v>156</v>
      </c>
      <c r="F8" s="102">
        <f>SUM(G8:AG8)</f>
        <v>559.57452899999998</v>
      </c>
      <c r="G8" s="102">
        <f t="shared" ref="G8:AG8" si="1">SUBTOTAL(9,G9:G13)</f>
        <v>46.46</v>
      </c>
      <c r="H8" s="102">
        <f t="shared" si="1"/>
        <v>29.3</v>
      </c>
      <c r="I8" s="102">
        <f t="shared" si="1"/>
        <v>0</v>
      </c>
      <c r="J8" s="102">
        <f t="shared" si="1"/>
        <v>0</v>
      </c>
      <c r="K8" s="102">
        <f t="shared" si="1"/>
        <v>16</v>
      </c>
      <c r="L8" s="102">
        <f t="shared" si="1"/>
        <v>19.18</v>
      </c>
      <c r="M8" s="102">
        <f t="shared" si="1"/>
        <v>17.2</v>
      </c>
      <c r="N8" s="102">
        <f t="shared" si="1"/>
        <v>0</v>
      </c>
      <c r="O8" s="102">
        <f t="shared" si="1"/>
        <v>21.2</v>
      </c>
      <c r="P8" s="102">
        <f t="shared" si="1"/>
        <v>14.299999999999999</v>
      </c>
      <c r="Q8" s="102">
        <f t="shared" si="1"/>
        <v>0</v>
      </c>
      <c r="R8" s="102">
        <f t="shared" si="1"/>
        <v>23.5</v>
      </c>
      <c r="S8" s="102">
        <f t="shared" si="1"/>
        <v>0</v>
      </c>
      <c r="T8" s="102">
        <f t="shared" si="1"/>
        <v>12.6</v>
      </c>
      <c r="U8" s="102">
        <f t="shared" si="1"/>
        <v>19.22</v>
      </c>
      <c r="V8" s="102">
        <f t="shared" si="1"/>
        <v>30.799999999999997</v>
      </c>
      <c r="W8" s="102">
        <f t="shared" si="1"/>
        <v>0</v>
      </c>
      <c r="X8" s="102">
        <f t="shared" si="1"/>
        <v>0</v>
      </c>
      <c r="Y8" s="102">
        <f t="shared" si="1"/>
        <v>0</v>
      </c>
      <c r="Z8" s="102">
        <f t="shared" si="1"/>
        <v>24</v>
      </c>
      <c r="AA8" s="102">
        <f t="shared" si="1"/>
        <v>15</v>
      </c>
      <c r="AB8" s="102">
        <f t="shared" si="1"/>
        <v>72.92</v>
      </c>
      <c r="AC8" s="102">
        <f t="shared" si="1"/>
        <v>0</v>
      </c>
      <c r="AD8" s="102">
        <f t="shared" si="1"/>
        <v>10</v>
      </c>
      <c r="AE8" s="102">
        <f t="shared" si="1"/>
        <v>158.03200000000001</v>
      </c>
      <c r="AF8" s="102">
        <f t="shared" si="1"/>
        <v>0</v>
      </c>
      <c r="AG8" s="102">
        <f t="shared" si="1"/>
        <v>29.862528999999999</v>
      </c>
    </row>
    <row r="9" spans="1:33" ht="22.9" customHeight="1">
      <c r="A9" s="93" t="s">
        <v>943</v>
      </c>
      <c r="B9" s="93" t="s">
        <v>181</v>
      </c>
      <c r="C9" s="93">
        <v>5</v>
      </c>
      <c r="D9" s="47">
        <v>419</v>
      </c>
      <c r="E9" s="94" t="s">
        <v>928</v>
      </c>
      <c r="F9" s="95">
        <f>SUBTOTAL(9,G9:AG9)</f>
        <v>5.76</v>
      </c>
      <c r="G9" s="95">
        <v>1</v>
      </c>
      <c r="H9" s="95">
        <v>0.5</v>
      </c>
      <c r="I9" s="95"/>
      <c r="J9" s="95"/>
      <c r="K9" s="95"/>
      <c r="L9" s="95">
        <v>0.5</v>
      </c>
      <c r="M9" s="95">
        <v>1</v>
      </c>
      <c r="N9" s="95"/>
      <c r="O9" s="95"/>
      <c r="P9" s="95"/>
      <c r="Q9" s="95"/>
      <c r="R9" s="95"/>
      <c r="S9" s="95"/>
      <c r="T9" s="95"/>
      <c r="U9" s="95"/>
      <c r="V9" s="95">
        <v>0.5</v>
      </c>
      <c r="W9" s="95"/>
      <c r="X9" s="95"/>
      <c r="Y9" s="95"/>
      <c r="Z9" s="95"/>
      <c r="AA9" s="95"/>
      <c r="AB9" s="95"/>
      <c r="AC9" s="95"/>
      <c r="AD9" s="95"/>
      <c r="AE9" s="95">
        <v>1.44</v>
      </c>
      <c r="AF9" s="95"/>
      <c r="AG9" s="95">
        <v>0.82</v>
      </c>
    </row>
    <row r="10" spans="1:33" ht="22.9" customHeight="1">
      <c r="A10" s="93" t="s">
        <v>182</v>
      </c>
      <c r="B10" s="93" t="s">
        <v>180</v>
      </c>
      <c r="C10" s="93" t="s">
        <v>180</v>
      </c>
      <c r="D10" s="47">
        <v>419</v>
      </c>
      <c r="E10" s="103" t="s">
        <v>211</v>
      </c>
      <c r="F10" s="95">
        <f t="shared" ref="F10:F13" si="2">SUBTOTAL(9,G10:AG10)</f>
        <v>150.792</v>
      </c>
      <c r="G10" s="104">
        <v>7.32</v>
      </c>
      <c r="H10" s="104">
        <v>0.3</v>
      </c>
      <c r="I10" s="104">
        <v>0</v>
      </c>
      <c r="J10" s="104">
        <v>0</v>
      </c>
      <c r="K10" s="104">
        <v>12</v>
      </c>
      <c r="L10" s="104">
        <v>14.18</v>
      </c>
      <c r="M10" s="104">
        <v>0</v>
      </c>
      <c r="N10" s="104">
        <v>0</v>
      </c>
      <c r="O10" s="104">
        <v>1.2</v>
      </c>
      <c r="P10" s="104">
        <v>3.3</v>
      </c>
      <c r="Q10" s="104">
        <v>0</v>
      </c>
      <c r="R10" s="104">
        <v>0</v>
      </c>
      <c r="S10" s="104">
        <v>0</v>
      </c>
      <c r="T10" s="104">
        <v>0</v>
      </c>
      <c r="U10" s="104">
        <v>1</v>
      </c>
      <c r="V10" s="104">
        <v>16.47</v>
      </c>
      <c r="W10" s="104">
        <v>0</v>
      </c>
      <c r="X10" s="104">
        <v>0</v>
      </c>
      <c r="Y10" s="104">
        <v>0</v>
      </c>
      <c r="Z10" s="104">
        <v>0</v>
      </c>
      <c r="AA10" s="104">
        <v>0</v>
      </c>
      <c r="AB10" s="104">
        <v>0</v>
      </c>
      <c r="AC10" s="104">
        <v>0</v>
      </c>
      <c r="AD10" s="104">
        <v>9.58</v>
      </c>
      <c r="AE10" s="104">
        <v>81.672000000000011</v>
      </c>
      <c r="AF10" s="104">
        <v>0</v>
      </c>
      <c r="AG10" s="104">
        <v>3.77</v>
      </c>
    </row>
    <row r="11" spans="1:33" s="182" customFormat="1" ht="22.9" customHeight="1">
      <c r="A11" s="93" t="s">
        <v>182</v>
      </c>
      <c r="B11" s="93" t="s">
        <v>180</v>
      </c>
      <c r="C11" s="93" t="s">
        <v>927</v>
      </c>
      <c r="D11" s="47">
        <v>419</v>
      </c>
      <c r="E11" s="94" t="s">
        <v>928</v>
      </c>
      <c r="F11" s="95">
        <f t="shared" si="2"/>
        <v>19.54</v>
      </c>
      <c r="G11" s="95">
        <v>16.14</v>
      </c>
      <c r="H11" s="95"/>
      <c r="I11" s="95"/>
      <c r="J11" s="95"/>
      <c r="K11" s="95"/>
      <c r="L11" s="95"/>
      <c r="M11" s="95"/>
      <c r="N11" s="95"/>
      <c r="O11" s="95"/>
      <c r="P11" s="95">
        <v>1.4</v>
      </c>
      <c r="Q11" s="95"/>
      <c r="R11" s="95"/>
      <c r="S11" s="95"/>
      <c r="T11" s="95"/>
      <c r="U11" s="95"/>
      <c r="V11" s="95">
        <v>2</v>
      </c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</row>
    <row r="12" spans="1:33" ht="22.9" customHeight="1">
      <c r="A12" s="93" t="s">
        <v>182</v>
      </c>
      <c r="B12" s="93" t="s">
        <v>180</v>
      </c>
      <c r="C12" s="93" t="s">
        <v>946</v>
      </c>
      <c r="D12" s="47">
        <v>419</v>
      </c>
      <c r="E12" s="94" t="s">
        <v>938</v>
      </c>
      <c r="F12" s="95">
        <f t="shared" si="2"/>
        <v>40.959999999999994</v>
      </c>
      <c r="G12" s="95">
        <v>3</v>
      </c>
      <c r="H12" s="95">
        <v>2.5</v>
      </c>
      <c r="I12" s="95"/>
      <c r="J12" s="95"/>
      <c r="K12" s="95">
        <v>1</v>
      </c>
      <c r="L12" s="95">
        <v>1.5</v>
      </c>
      <c r="M12" s="95">
        <v>1.2</v>
      </c>
      <c r="N12" s="95"/>
      <c r="O12" s="95"/>
      <c r="P12" s="95">
        <v>2.6</v>
      </c>
      <c r="Q12" s="95"/>
      <c r="R12" s="95">
        <v>3.5</v>
      </c>
      <c r="S12" s="95"/>
      <c r="T12" s="95">
        <v>3.6</v>
      </c>
      <c r="U12" s="95">
        <v>6.2</v>
      </c>
      <c r="V12" s="95">
        <v>7.5</v>
      </c>
      <c r="W12" s="95"/>
      <c r="X12" s="95"/>
      <c r="Y12" s="95"/>
      <c r="Z12" s="95"/>
      <c r="AA12" s="95"/>
      <c r="AB12" s="95">
        <v>2.5</v>
      </c>
      <c r="AC12" s="95"/>
      <c r="AD12" s="95"/>
      <c r="AE12" s="95">
        <v>5.7</v>
      </c>
      <c r="AF12" s="95"/>
      <c r="AG12" s="95">
        <v>0.16</v>
      </c>
    </row>
    <row r="13" spans="1:33" ht="22.9" customHeight="1">
      <c r="A13" s="93" t="s">
        <v>182</v>
      </c>
      <c r="B13" s="93" t="s">
        <v>180</v>
      </c>
      <c r="C13" s="93">
        <v>99</v>
      </c>
      <c r="D13" s="47">
        <v>419</v>
      </c>
      <c r="E13" s="105" t="s">
        <v>845</v>
      </c>
      <c r="F13" s="95">
        <f t="shared" si="2"/>
        <v>342.52252900000002</v>
      </c>
      <c r="G13" s="104">
        <v>19</v>
      </c>
      <c r="H13" s="104">
        <v>26</v>
      </c>
      <c r="I13" s="104">
        <v>0</v>
      </c>
      <c r="J13" s="104">
        <v>0</v>
      </c>
      <c r="K13" s="104">
        <v>3</v>
      </c>
      <c r="L13" s="104">
        <v>3</v>
      </c>
      <c r="M13" s="104">
        <v>15</v>
      </c>
      <c r="N13" s="104">
        <v>0</v>
      </c>
      <c r="O13" s="104">
        <v>20</v>
      </c>
      <c r="P13" s="104">
        <v>7</v>
      </c>
      <c r="Q13" s="104">
        <v>0</v>
      </c>
      <c r="R13" s="104">
        <v>20</v>
      </c>
      <c r="S13" s="104">
        <v>0</v>
      </c>
      <c r="T13" s="104">
        <v>9</v>
      </c>
      <c r="U13" s="104">
        <f>29-16.98</f>
        <v>12.02</v>
      </c>
      <c r="V13" s="104">
        <v>4.33</v>
      </c>
      <c r="W13" s="104">
        <v>0</v>
      </c>
      <c r="X13" s="104">
        <v>0</v>
      </c>
      <c r="Y13" s="104">
        <v>0</v>
      </c>
      <c r="Z13" s="104">
        <v>24</v>
      </c>
      <c r="AA13" s="104">
        <v>15</v>
      </c>
      <c r="AB13" s="104">
        <v>70.42</v>
      </c>
      <c r="AC13" s="104">
        <v>0</v>
      </c>
      <c r="AD13" s="104">
        <v>0.42</v>
      </c>
      <c r="AE13" s="104">
        <v>69.22</v>
      </c>
      <c r="AF13" s="104">
        <v>0</v>
      </c>
      <c r="AG13" s="104">
        <v>25.112528999999999</v>
      </c>
    </row>
    <row r="14" spans="1:33" ht="16.350000000000001" customHeight="1">
      <c r="A14" s="180" t="s">
        <v>252</v>
      </c>
      <c r="B14" s="180"/>
      <c r="C14" s="180"/>
      <c r="D14" s="180"/>
      <c r="E14" s="180"/>
    </row>
  </sheetData>
  <mergeCells count="36">
    <mergeCell ref="P4:P5"/>
    <mergeCell ref="K4:K5"/>
    <mergeCell ref="L4:L5"/>
    <mergeCell ref="AF4:AF5"/>
    <mergeCell ref="A14:E14"/>
    <mergeCell ref="Y4:Y5"/>
    <mergeCell ref="Z4:Z5"/>
    <mergeCell ref="AA4:AA5"/>
    <mergeCell ref="AB4:AB5"/>
    <mergeCell ref="T4:T5"/>
    <mergeCell ref="U4:U5"/>
    <mergeCell ref="V4:V5"/>
    <mergeCell ref="W4:W5"/>
    <mergeCell ref="X4:X5"/>
    <mergeCell ref="O4:O5"/>
    <mergeCell ref="Q4:Q5"/>
    <mergeCell ref="R4:R5"/>
    <mergeCell ref="S4:S5"/>
    <mergeCell ref="M4:M5"/>
    <mergeCell ref="N4:N5"/>
    <mergeCell ref="AG4:AG5"/>
    <mergeCell ref="AC4:AC5"/>
    <mergeCell ref="AD4:AD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AE4:AE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C26" sqref="C26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spans="1:8" ht="16.350000000000001" customHeight="1">
      <c r="A1" s="4"/>
      <c r="G1" s="129" t="s">
        <v>367</v>
      </c>
      <c r="H1" s="129"/>
    </row>
    <row r="2" spans="1:8" ht="33.6" customHeight="1">
      <c r="A2" s="130" t="s">
        <v>22</v>
      </c>
      <c r="B2" s="130"/>
      <c r="C2" s="130"/>
      <c r="D2" s="130"/>
      <c r="E2" s="130"/>
      <c r="F2" s="130"/>
      <c r="G2" s="130"/>
      <c r="H2" s="130"/>
    </row>
    <row r="3" spans="1:8" ht="24.2" customHeight="1">
      <c r="A3" s="126" t="s">
        <v>963</v>
      </c>
      <c r="B3" s="126"/>
      <c r="C3" s="126"/>
      <c r="D3" s="126"/>
      <c r="E3" s="126"/>
      <c r="F3" s="126"/>
      <c r="G3" s="126"/>
      <c r="H3" s="8" t="s">
        <v>32</v>
      </c>
    </row>
    <row r="4" spans="1:8" ht="23.25" customHeight="1">
      <c r="A4" s="128" t="s">
        <v>368</v>
      </c>
      <c r="B4" s="128" t="s">
        <v>369</v>
      </c>
      <c r="C4" s="128" t="s">
        <v>370</v>
      </c>
      <c r="D4" s="128" t="s">
        <v>371</v>
      </c>
      <c r="E4" s="128" t="s">
        <v>372</v>
      </c>
      <c r="F4" s="128"/>
      <c r="G4" s="128"/>
      <c r="H4" s="128" t="s">
        <v>373</v>
      </c>
    </row>
    <row r="5" spans="1:8" ht="25.9" customHeight="1">
      <c r="A5" s="128"/>
      <c r="B5" s="128"/>
      <c r="C5" s="128"/>
      <c r="D5" s="128"/>
      <c r="E5" s="9" t="s">
        <v>138</v>
      </c>
      <c r="F5" s="9" t="s">
        <v>374</v>
      </c>
      <c r="G5" s="9" t="s">
        <v>375</v>
      </c>
      <c r="H5" s="128"/>
    </row>
    <row r="6" spans="1:8" ht="22.9" customHeight="1">
      <c r="A6" s="10"/>
      <c r="B6" s="10" t="s">
        <v>136</v>
      </c>
      <c r="C6" s="14">
        <f>C7</f>
        <v>80.8</v>
      </c>
      <c r="D6" s="14"/>
      <c r="E6" s="14">
        <f t="shared" ref="E6:H6" si="0">E7</f>
        <v>44</v>
      </c>
      <c r="F6" s="14"/>
      <c r="G6" s="14">
        <f t="shared" si="0"/>
        <v>44</v>
      </c>
      <c r="H6" s="14">
        <f t="shared" si="0"/>
        <v>36.799999999999997</v>
      </c>
    </row>
    <row r="7" spans="1:8" ht="22.9" customHeight="1">
      <c r="A7" s="17" t="s">
        <v>154</v>
      </c>
      <c r="B7" s="17" t="s">
        <v>5</v>
      </c>
      <c r="C7" s="14">
        <f>SUM(C8:C14)</f>
        <v>80.8</v>
      </c>
      <c r="D7" s="14"/>
      <c r="E7" s="14">
        <f t="shared" ref="E7:G7" si="1">E8</f>
        <v>44</v>
      </c>
      <c r="F7" s="14"/>
      <c r="G7" s="14">
        <f t="shared" si="1"/>
        <v>44</v>
      </c>
      <c r="H7" s="14">
        <f>SUM(H8:H14)</f>
        <v>36.799999999999997</v>
      </c>
    </row>
    <row r="8" spans="1:8" ht="22.9" customHeight="1">
      <c r="A8" s="22" t="s">
        <v>155</v>
      </c>
      <c r="B8" s="22" t="s">
        <v>156</v>
      </c>
      <c r="C8" s="13">
        <f>E8+H8</f>
        <v>60.3</v>
      </c>
      <c r="D8" s="13"/>
      <c r="E8" s="11">
        <f>F8+G8</f>
        <v>44</v>
      </c>
      <c r="F8" s="13"/>
      <c r="G8" s="13">
        <v>44</v>
      </c>
      <c r="H8" s="13">
        <v>16.3</v>
      </c>
    </row>
    <row r="9" spans="1:8" s="96" customFormat="1" ht="22.9" customHeight="1">
      <c r="A9" s="22" t="s">
        <v>924</v>
      </c>
      <c r="B9" s="22" t="s">
        <v>925</v>
      </c>
      <c r="C9" s="13">
        <f t="shared" ref="C9:C13" si="2">E9+H9</f>
        <v>3</v>
      </c>
      <c r="D9" s="13"/>
      <c r="E9" s="87"/>
      <c r="F9" s="13"/>
      <c r="G9" s="13"/>
      <c r="H9" s="13">
        <v>3</v>
      </c>
    </row>
    <row r="10" spans="1:8" s="96" customFormat="1" ht="22.9" customHeight="1">
      <c r="A10" s="22" t="s">
        <v>929</v>
      </c>
      <c r="B10" s="22" t="s">
        <v>930</v>
      </c>
      <c r="C10" s="13">
        <f t="shared" si="2"/>
        <v>2.5</v>
      </c>
      <c r="D10" s="13"/>
      <c r="E10" s="87"/>
      <c r="F10" s="13"/>
      <c r="G10" s="13"/>
      <c r="H10" s="13">
        <v>2.5</v>
      </c>
    </row>
    <row r="11" spans="1:8" ht="22.9" customHeight="1">
      <c r="A11" s="22" t="s">
        <v>931</v>
      </c>
      <c r="B11" s="22" t="s">
        <v>932</v>
      </c>
      <c r="C11" s="13">
        <f t="shared" si="2"/>
        <v>0.5</v>
      </c>
      <c r="D11" s="13"/>
      <c r="E11" s="87"/>
      <c r="F11" s="13"/>
      <c r="G11" s="13"/>
      <c r="H11" s="13">
        <v>0.5</v>
      </c>
    </row>
    <row r="12" spans="1:8" ht="22.9" customHeight="1">
      <c r="A12" s="97" t="s">
        <v>933</v>
      </c>
      <c r="B12" s="97" t="s">
        <v>934</v>
      </c>
      <c r="C12" s="13">
        <f t="shared" si="2"/>
        <v>7</v>
      </c>
      <c r="D12" s="100"/>
      <c r="E12" s="99"/>
      <c r="F12" s="100"/>
      <c r="G12" s="100"/>
      <c r="H12" s="100">
        <v>7</v>
      </c>
    </row>
    <row r="13" spans="1:8" ht="22.9" customHeight="1">
      <c r="A13" s="22" t="s">
        <v>944</v>
      </c>
      <c r="B13" s="22" t="s">
        <v>945</v>
      </c>
      <c r="C13" s="13">
        <f t="shared" si="2"/>
        <v>7.5</v>
      </c>
      <c r="D13" s="13"/>
      <c r="E13" s="87"/>
      <c r="F13" s="13"/>
      <c r="G13" s="13"/>
      <c r="H13" s="13">
        <v>7.5</v>
      </c>
    </row>
    <row r="14" spans="1:8" ht="22.9" customHeight="1">
      <c r="A14" s="22" t="s">
        <v>939</v>
      </c>
      <c r="B14" s="22" t="s">
        <v>940</v>
      </c>
      <c r="C14" s="13"/>
      <c r="D14" s="13"/>
      <c r="E14" s="87"/>
      <c r="F14" s="13"/>
      <c r="G14" s="13"/>
      <c r="H14" s="13"/>
    </row>
    <row r="15" spans="1:8" ht="16.350000000000001" customHeight="1">
      <c r="A15" s="136" t="s">
        <v>252</v>
      </c>
      <c r="B15" s="136"/>
      <c r="C15" s="136"/>
    </row>
  </sheetData>
  <mergeCells count="10">
    <mergeCell ref="A15:C15"/>
    <mergeCell ref="G1:H1"/>
    <mergeCell ref="A2:H2"/>
    <mergeCell ref="A3:G3"/>
    <mergeCell ref="A4:A5"/>
    <mergeCell ref="B4:B5"/>
    <mergeCell ref="C4:C5"/>
    <mergeCell ref="D4:D5"/>
    <mergeCell ref="E4:G4"/>
    <mergeCell ref="H4:H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3" sqref="A3:G3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spans="1:8" ht="16.350000000000001" customHeight="1">
      <c r="A1" s="4"/>
      <c r="G1" s="129" t="s">
        <v>376</v>
      </c>
      <c r="H1" s="129"/>
    </row>
    <row r="2" spans="1:8" ht="38.85" customHeight="1">
      <c r="A2" s="130" t="s">
        <v>23</v>
      </c>
      <c r="B2" s="130"/>
      <c r="C2" s="130"/>
      <c r="D2" s="130"/>
      <c r="E2" s="130"/>
      <c r="F2" s="130"/>
      <c r="G2" s="130"/>
      <c r="H2" s="130"/>
    </row>
    <row r="3" spans="1:8" ht="24.2" customHeight="1">
      <c r="A3" s="126" t="s">
        <v>963</v>
      </c>
      <c r="B3" s="126"/>
      <c r="C3" s="126"/>
      <c r="D3" s="126"/>
      <c r="E3" s="126"/>
      <c r="F3" s="126"/>
      <c r="G3" s="126"/>
      <c r="H3" s="8" t="s">
        <v>32</v>
      </c>
    </row>
    <row r="4" spans="1:8" ht="23.25" customHeight="1">
      <c r="A4" s="128" t="s">
        <v>159</v>
      </c>
      <c r="B4" s="128" t="s">
        <v>160</v>
      </c>
      <c r="C4" s="128" t="s">
        <v>136</v>
      </c>
      <c r="D4" s="128" t="s">
        <v>377</v>
      </c>
      <c r="E4" s="128"/>
      <c r="F4" s="128"/>
      <c r="G4" s="128"/>
      <c r="H4" s="128" t="s">
        <v>162</v>
      </c>
    </row>
    <row r="5" spans="1:8" ht="19.899999999999999" customHeight="1">
      <c r="A5" s="128"/>
      <c r="B5" s="128"/>
      <c r="C5" s="128"/>
      <c r="D5" s="128" t="s">
        <v>138</v>
      </c>
      <c r="E5" s="128" t="s">
        <v>236</v>
      </c>
      <c r="F5" s="128"/>
      <c r="G5" s="128" t="s">
        <v>237</v>
      </c>
      <c r="H5" s="128"/>
    </row>
    <row r="6" spans="1:8" ht="27.6" customHeight="1">
      <c r="A6" s="128"/>
      <c r="B6" s="128"/>
      <c r="C6" s="128"/>
      <c r="D6" s="128"/>
      <c r="E6" s="9" t="s">
        <v>215</v>
      </c>
      <c r="F6" s="9" t="s">
        <v>201</v>
      </c>
      <c r="G6" s="128"/>
      <c r="H6" s="128"/>
    </row>
    <row r="7" spans="1:8" ht="22.9" customHeight="1">
      <c r="A7" s="10"/>
      <c r="B7" s="15" t="s">
        <v>136</v>
      </c>
      <c r="C7" s="14">
        <v>0</v>
      </c>
      <c r="D7" s="14"/>
      <c r="E7" s="14"/>
      <c r="F7" s="14"/>
      <c r="G7" s="14"/>
      <c r="H7" s="14"/>
    </row>
    <row r="8" spans="1:8" ht="22.9" customHeight="1">
      <c r="A8" s="17"/>
      <c r="B8" s="17"/>
      <c r="C8" s="14"/>
      <c r="D8" s="14"/>
      <c r="E8" s="14"/>
      <c r="F8" s="14"/>
      <c r="G8" s="14"/>
      <c r="H8" s="14"/>
    </row>
    <row r="9" spans="1:8" ht="22.9" customHeight="1">
      <c r="A9" s="20"/>
      <c r="B9" s="20"/>
      <c r="C9" s="14"/>
      <c r="D9" s="14"/>
      <c r="E9" s="14"/>
      <c r="F9" s="14"/>
      <c r="G9" s="14"/>
      <c r="H9" s="14"/>
    </row>
    <row r="10" spans="1:8" ht="22.9" customHeight="1">
      <c r="A10" s="20"/>
      <c r="B10" s="20"/>
      <c r="C10" s="14"/>
      <c r="D10" s="14"/>
      <c r="E10" s="14"/>
      <c r="F10" s="14"/>
      <c r="G10" s="14"/>
      <c r="H10" s="14"/>
    </row>
    <row r="11" spans="1:8" ht="22.9" customHeight="1">
      <c r="A11" s="20"/>
      <c r="B11" s="20"/>
      <c r="C11" s="14"/>
      <c r="D11" s="14"/>
      <c r="E11" s="14"/>
      <c r="F11" s="14"/>
      <c r="G11" s="14"/>
      <c r="H11" s="14"/>
    </row>
    <row r="12" spans="1:8" ht="22.9" customHeight="1">
      <c r="A12" s="22"/>
      <c r="B12" s="22"/>
      <c r="C12" s="11"/>
      <c r="D12" s="11"/>
      <c r="E12" s="13"/>
      <c r="F12" s="13"/>
      <c r="G12" s="13"/>
      <c r="H12" s="13"/>
    </row>
    <row r="13" spans="1:8" ht="16.350000000000001" customHeight="1">
      <c r="A13" s="136" t="s">
        <v>252</v>
      </c>
      <c r="B13" s="136"/>
      <c r="C13" s="136"/>
    </row>
  </sheetData>
  <mergeCells count="12">
    <mergeCell ref="A13:C13"/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spans="1:20" ht="16.350000000000001" customHeight="1">
      <c r="A1" s="4"/>
      <c r="S1" s="129" t="s">
        <v>378</v>
      </c>
      <c r="T1" s="129"/>
    </row>
    <row r="2" spans="1:20" ht="47.45" customHeight="1">
      <c r="A2" s="130" t="s">
        <v>24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20" ht="24.2" customHeight="1">
      <c r="A3" s="126" t="s">
        <v>963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7" t="s">
        <v>32</v>
      </c>
      <c r="T3" s="127"/>
    </row>
    <row r="4" spans="1:20" ht="27.95" customHeight="1">
      <c r="A4" s="128" t="s">
        <v>158</v>
      </c>
      <c r="B4" s="128"/>
      <c r="C4" s="128"/>
      <c r="D4" s="128" t="s">
        <v>190</v>
      </c>
      <c r="E4" s="128" t="s">
        <v>191</v>
      </c>
      <c r="F4" s="128" t="s">
        <v>192</v>
      </c>
      <c r="G4" s="128" t="s">
        <v>193</v>
      </c>
      <c r="H4" s="128" t="s">
        <v>194</v>
      </c>
      <c r="I4" s="128" t="s">
        <v>195</v>
      </c>
      <c r="J4" s="128" t="s">
        <v>196</v>
      </c>
      <c r="K4" s="128" t="s">
        <v>197</v>
      </c>
      <c r="L4" s="128" t="s">
        <v>198</v>
      </c>
      <c r="M4" s="128" t="s">
        <v>199</v>
      </c>
      <c r="N4" s="128" t="s">
        <v>200</v>
      </c>
      <c r="O4" s="128" t="s">
        <v>201</v>
      </c>
      <c r="P4" s="128" t="s">
        <v>202</v>
      </c>
      <c r="Q4" s="128" t="s">
        <v>203</v>
      </c>
      <c r="R4" s="128" t="s">
        <v>204</v>
      </c>
      <c r="S4" s="128" t="s">
        <v>205</v>
      </c>
      <c r="T4" s="128" t="s">
        <v>206</v>
      </c>
    </row>
    <row r="5" spans="1:20" ht="20.25" customHeight="1">
      <c r="A5" s="9" t="s">
        <v>166</v>
      </c>
      <c r="B5" s="9" t="s">
        <v>167</v>
      </c>
      <c r="C5" s="9" t="s">
        <v>168</v>
      </c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</row>
    <row r="6" spans="1:20" ht="22.9" customHeight="1">
      <c r="A6" s="10"/>
      <c r="B6" s="10"/>
      <c r="C6" s="10"/>
      <c r="D6" s="10"/>
      <c r="E6" s="10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2.9" customHeight="1">
      <c r="A7" s="10"/>
      <c r="B7" s="10"/>
      <c r="C7" s="10"/>
      <c r="D7" s="17"/>
      <c r="E7" s="17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0" ht="22.9" customHeight="1">
      <c r="A8" s="19"/>
      <c r="B8" s="19"/>
      <c r="C8" s="19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ht="22.9" customHeight="1">
      <c r="A9" s="21"/>
      <c r="B9" s="21"/>
      <c r="C9" s="21"/>
      <c r="D9" s="22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20" ht="16.350000000000001" customHeight="1">
      <c r="A10" s="136" t="s">
        <v>252</v>
      </c>
      <c r="B10" s="136"/>
      <c r="C10" s="136"/>
      <c r="D10" s="136"/>
      <c r="E10" s="136"/>
      <c r="F10" s="136"/>
    </row>
  </sheetData>
  <mergeCells count="23">
    <mergeCell ref="T4:T5"/>
    <mergeCell ref="A10:F10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opLeftCell="A4" workbookViewId="0">
      <selection activeCell="C10" sqref="C10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</cols>
  <sheetData>
    <row r="1" spans="1:3" ht="32.85" customHeight="1">
      <c r="A1" s="4"/>
      <c r="B1" s="123" t="s">
        <v>6</v>
      </c>
      <c r="C1" s="123"/>
    </row>
    <row r="2" spans="1:3" ht="24.95" customHeight="1">
      <c r="B2" s="123"/>
      <c r="C2" s="123"/>
    </row>
    <row r="3" spans="1:3" ht="31.15" customHeight="1">
      <c r="B3" s="124" t="s">
        <v>7</v>
      </c>
      <c r="C3" s="124"/>
    </row>
    <row r="4" spans="1:3" ht="32.65" customHeight="1">
      <c r="B4" s="5">
        <v>1</v>
      </c>
      <c r="C4" s="31" t="s">
        <v>8</v>
      </c>
    </row>
    <row r="5" spans="1:3" ht="32.65" customHeight="1">
      <c r="B5" s="5">
        <v>2</v>
      </c>
      <c r="C5" s="32" t="s">
        <v>9</v>
      </c>
    </row>
    <row r="6" spans="1:3" ht="32.65" customHeight="1">
      <c r="B6" s="5">
        <v>3</v>
      </c>
      <c r="C6" s="31" t="s">
        <v>10</v>
      </c>
    </row>
    <row r="7" spans="1:3" ht="32.65" customHeight="1">
      <c r="B7" s="5">
        <v>4</v>
      </c>
      <c r="C7" s="31" t="s">
        <v>11</v>
      </c>
    </row>
    <row r="8" spans="1:3" ht="32.65" customHeight="1">
      <c r="B8" s="5">
        <v>5</v>
      </c>
      <c r="C8" s="31" t="s">
        <v>12</v>
      </c>
    </row>
    <row r="9" spans="1:3" ht="32.65" customHeight="1">
      <c r="B9" s="5">
        <v>6</v>
      </c>
      <c r="C9" s="6" t="s">
        <v>13</v>
      </c>
    </row>
    <row r="10" spans="1:3" ht="32.65" customHeight="1">
      <c r="B10" s="5">
        <v>7</v>
      </c>
      <c r="C10" s="6" t="s">
        <v>14</v>
      </c>
    </row>
    <row r="11" spans="1:3" ht="32.65" customHeight="1">
      <c r="B11" s="5">
        <v>8</v>
      </c>
      <c r="C11" s="6" t="s">
        <v>15</v>
      </c>
    </row>
    <row r="12" spans="1:3" ht="32.65" customHeight="1">
      <c r="B12" s="5">
        <v>9</v>
      </c>
      <c r="C12" s="6" t="s">
        <v>16</v>
      </c>
    </row>
    <row r="13" spans="1:3" ht="32.65" customHeight="1">
      <c r="B13" s="5">
        <v>10</v>
      </c>
      <c r="C13" s="6" t="s">
        <v>17</v>
      </c>
    </row>
    <row r="14" spans="1:3" ht="32.65" customHeight="1">
      <c r="B14" s="5">
        <v>11</v>
      </c>
      <c r="C14" s="6" t="s">
        <v>18</v>
      </c>
    </row>
    <row r="15" spans="1:3" ht="32.65" customHeight="1">
      <c r="B15" s="5">
        <v>12</v>
      </c>
      <c r="C15" s="6" t="s">
        <v>19</v>
      </c>
    </row>
    <row r="16" spans="1:3" ht="32.65" customHeight="1">
      <c r="B16" s="5">
        <v>13</v>
      </c>
      <c r="C16" s="6" t="s">
        <v>20</v>
      </c>
    </row>
    <row r="17" spans="2:3" ht="32.65" customHeight="1">
      <c r="B17" s="5">
        <v>14</v>
      </c>
      <c r="C17" s="6" t="s">
        <v>21</v>
      </c>
    </row>
    <row r="18" spans="2:3" ht="32.65" customHeight="1">
      <c r="B18" s="5">
        <v>15</v>
      </c>
      <c r="C18" s="31" t="s">
        <v>22</v>
      </c>
    </row>
    <row r="19" spans="2:3" ht="32.65" customHeight="1">
      <c r="B19" s="5">
        <v>16</v>
      </c>
      <c r="C19" s="6" t="s">
        <v>23</v>
      </c>
    </row>
    <row r="20" spans="2:3" ht="32.65" customHeight="1">
      <c r="B20" s="5">
        <v>17</v>
      </c>
      <c r="C20" s="6" t="s">
        <v>24</v>
      </c>
    </row>
    <row r="21" spans="2:3" ht="32.65" customHeight="1">
      <c r="B21" s="5">
        <v>18</v>
      </c>
      <c r="C21" s="6" t="s">
        <v>25</v>
      </c>
    </row>
    <row r="22" spans="2:3" ht="32.65" customHeight="1">
      <c r="B22" s="5">
        <v>19</v>
      </c>
      <c r="C22" s="6" t="s">
        <v>26</v>
      </c>
    </row>
    <row r="23" spans="2:3" ht="32.65" customHeight="1">
      <c r="B23" s="5">
        <v>20</v>
      </c>
      <c r="C23" s="6" t="s">
        <v>27</v>
      </c>
    </row>
    <row r="24" spans="2:3" ht="32.65" customHeight="1">
      <c r="B24" s="5">
        <v>21</v>
      </c>
      <c r="C24" s="31" t="s">
        <v>28</v>
      </c>
    </row>
    <row r="25" spans="2:3" ht="32.65" customHeight="1">
      <c r="B25" s="5">
        <v>22</v>
      </c>
      <c r="C25" s="31" t="s">
        <v>29</v>
      </c>
    </row>
    <row r="26" spans="2:3" ht="32.65" customHeight="1">
      <c r="B26" s="5">
        <v>23</v>
      </c>
      <c r="C26" s="31" t="s">
        <v>30</v>
      </c>
    </row>
  </sheetData>
  <mergeCells count="2">
    <mergeCell ref="B1:C2"/>
    <mergeCell ref="B3:C3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>
      <selection activeCell="A3" sqref="A3:R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spans="1:20" ht="16.350000000000001" customHeight="1">
      <c r="A1" s="4"/>
      <c r="S1" s="129" t="s">
        <v>379</v>
      </c>
      <c r="T1" s="129"/>
    </row>
    <row r="2" spans="1:20" ht="47.45" customHeight="1">
      <c r="A2" s="130" t="s">
        <v>25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</row>
    <row r="3" spans="1:20" ht="21.6" customHeight="1">
      <c r="A3" s="126" t="s">
        <v>963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7" t="s">
        <v>32</v>
      </c>
      <c r="T3" s="127"/>
    </row>
    <row r="4" spans="1:20" ht="29.25" customHeight="1">
      <c r="A4" s="128" t="s">
        <v>158</v>
      </c>
      <c r="B4" s="128"/>
      <c r="C4" s="128"/>
      <c r="D4" s="128" t="s">
        <v>190</v>
      </c>
      <c r="E4" s="128" t="s">
        <v>191</v>
      </c>
      <c r="F4" s="128" t="s">
        <v>214</v>
      </c>
      <c r="G4" s="128" t="s">
        <v>161</v>
      </c>
      <c r="H4" s="128"/>
      <c r="I4" s="128"/>
      <c r="J4" s="128"/>
      <c r="K4" s="128" t="s">
        <v>162</v>
      </c>
      <c r="L4" s="128"/>
      <c r="M4" s="128"/>
      <c r="N4" s="128"/>
      <c r="O4" s="128"/>
      <c r="P4" s="128"/>
      <c r="Q4" s="128"/>
      <c r="R4" s="128"/>
      <c r="S4" s="128"/>
      <c r="T4" s="128"/>
    </row>
    <row r="5" spans="1:20" ht="50.1" customHeight="1">
      <c r="A5" s="9" t="s">
        <v>166</v>
      </c>
      <c r="B5" s="9" t="s">
        <v>167</v>
      </c>
      <c r="C5" s="9" t="s">
        <v>168</v>
      </c>
      <c r="D5" s="128"/>
      <c r="E5" s="128"/>
      <c r="F5" s="128"/>
      <c r="G5" s="9" t="s">
        <v>136</v>
      </c>
      <c r="H5" s="9" t="s">
        <v>215</v>
      </c>
      <c r="I5" s="9" t="s">
        <v>216</v>
      </c>
      <c r="J5" s="9" t="s">
        <v>201</v>
      </c>
      <c r="K5" s="9" t="s">
        <v>136</v>
      </c>
      <c r="L5" s="9" t="s">
        <v>218</v>
      </c>
      <c r="M5" s="9" t="s">
        <v>219</v>
      </c>
      <c r="N5" s="9" t="s">
        <v>203</v>
      </c>
      <c r="O5" s="9" t="s">
        <v>220</v>
      </c>
      <c r="P5" s="9" t="s">
        <v>221</v>
      </c>
      <c r="Q5" s="9" t="s">
        <v>222</v>
      </c>
      <c r="R5" s="9" t="s">
        <v>199</v>
      </c>
      <c r="S5" s="9" t="s">
        <v>202</v>
      </c>
      <c r="T5" s="9" t="s">
        <v>206</v>
      </c>
    </row>
    <row r="6" spans="1:20" ht="22.9" customHeight="1">
      <c r="A6" s="10"/>
      <c r="B6" s="10"/>
      <c r="C6" s="10"/>
      <c r="D6" s="10"/>
      <c r="E6" s="10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2.9" customHeight="1">
      <c r="A7" s="10"/>
      <c r="B7" s="10"/>
      <c r="C7" s="10"/>
      <c r="D7" s="17"/>
      <c r="E7" s="17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0" ht="22.9" customHeight="1">
      <c r="A8" s="19"/>
      <c r="B8" s="19"/>
      <c r="C8" s="19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ht="22.9" customHeight="1">
      <c r="A9" s="21"/>
      <c r="B9" s="21"/>
      <c r="C9" s="21"/>
      <c r="D9" s="22"/>
      <c r="E9" s="23"/>
      <c r="F9" s="13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16.350000000000001" customHeight="1">
      <c r="A10" s="136" t="s">
        <v>252</v>
      </c>
      <c r="B10" s="136"/>
      <c r="C10" s="136"/>
      <c r="D10" s="136"/>
      <c r="E10" s="136"/>
      <c r="F10" s="136"/>
      <c r="G10" s="136"/>
    </row>
  </sheetData>
  <mergeCells count="11">
    <mergeCell ref="A10:G10"/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3" sqref="A3:G3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spans="1:8" ht="16.350000000000001" customHeight="1">
      <c r="A1" s="4"/>
      <c r="H1" s="7" t="s">
        <v>380</v>
      </c>
    </row>
    <row r="2" spans="1:8" ht="38.85" customHeight="1">
      <c r="A2" s="130" t="s">
        <v>26</v>
      </c>
      <c r="B2" s="130"/>
      <c r="C2" s="130"/>
      <c r="D2" s="130"/>
      <c r="E2" s="130"/>
      <c r="F2" s="130"/>
      <c r="G2" s="130"/>
      <c r="H2" s="130"/>
    </row>
    <row r="3" spans="1:8" ht="24.2" customHeight="1">
      <c r="A3" s="126" t="s">
        <v>963</v>
      </c>
      <c r="B3" s="126"/>
      <c r="C3" s="126"/>
      <c r="D3" s="126"/>
      <c r="E3" s="126"/>
      <c r="F3" s="126"/>
      <c r="G3" s="126"/>
      <c r="H3" s="8" t="s">
        <v>32</v>
      </c>
    </row>
    <row r="4" spans="1:8" ht="19.899999999999999" customHeight="1">
      <c r="A4" s="128" t="s">
        <v>159</v>
      </c>
      <c r="B4" s="128" t="s">
        <v>160</v>
      </c>
      <c r="C4" s="128" t="s">
        <v>136</v>
      </c>
      <c r="D4" s="128" t="s">
        <v>381</v>
      </c>
      <c r="E4" s="128"/>
      <c r="F4" s="128"/>
      <c r="G4" s="128"/>
      <c r="H4" s="128" t="s">
        <v>162</v>
      </c>
    </row>
    <row r="5" spans="1:8" ht="23.25" customHeight="1">
      <c r="A5" s="128"/>
      <c r="B5" s="128"/>
      <c r="C5" s="128"/>
      <c r="D5" s="128" t="s">
        <v>138</v>
      </c>
      <c r="E5" s="128" t="s">
        <v>236</v>
      </c>
      <c r="F5" s="128"/>
      <c r="G5" s="128" t="s">
        <v>237</v>
      </c>
      <c r="H5" s="128"/>
    </row>
    <row r="6" spans="1:8" ht="23.25" customHeight="1">
      <c r="A6" s="128"/>
      <c r="B6" s="128"/>
      <c r="C6" s="128"/>
      <c r="D6" s="128"/>
      <c r="E6" s="9" t="s">
        <v>215</v>
      </c>
      <c r="F6" s="9" t="s">
        <v>201</v>
      </c>
      <c r="G6" s="128"/>
      <c r="H6" s="128"/>
    </row>
    <row r="7" spans="1:8" ht="22.9" customHeight="1">
      <c r="A7" s="10"/>
      <c r="B7" s="15" t="s">
        <v>136</v>
      </c>
      <c r="C7" s="14">
        <v>0</v>
      </c>
      <c r="D7" s="14"/>
      <c r="E7" s="14"/>
      <c r="F7" s="14"/>
      <c r="G7" s="14"/>
      <c r="H7" s="14"/>
    </row>
    <row r="8" spans="1:8" ht="22.9" customHeight="1">
      <c r="A8" s="17"/>
      <c r="B8" s="17"/>
      <c r="C8" s="14"/>
      <c r="D8" s="14"/>
      <c r="E8" s="14"/>
      <c r="F8" s="14"/>
      <c r="G8" s="14"/>
      <c r="H8" s="14"/>
    </row>
    <row r="9" spans="1:8" ht="22.9" customHeight="1">
      <c r="A9" s="20"/>
      <c r="B9" s="20"/>
      <c r="C9" s="14"/>
      <c r="D9" s="14"/>
      <c r="E9" s="14"/>
      <c r="F9" s="14"/>
      <c r="G9" s="14"/>
      <c r="H9" s="14"/>
    </row>
    <row r="10" spans="1:8" ht="22.9" customHeight="1">
      <c r="A10" s="20"/>
      <c r="B10" s="20"/>
      <c r="C10" s="14"/>
      <c r="D10" s="14"/>
      <c r="E10" s="14"/>
      <c r="F10" s="14"/>
      <c r="G10" s="14"/>
      <c r="H10" s="14"/>
    </row>
    <row r="11" spans="1:8" ht="22.9" customHeight="1">
      <c r="A11" s="20"/>
      <c r="B11" s="20"/>
      <c r="C11" s="14"/>
      <c r="D11" s="14"/>
      <c r="E11" s="14"/>
      <c r="F11" s="14"/>
      <c r="G11" s="14"/>
      <c r="H11" s="14"/>
    </row>
    <row r="12" spans="1:8" ht="22.9" customHeight="1">
      <c r="A12" s="22"/>
      <c r="B12" s="22"/>
      <c r="C12" s="11"/>
      <c r="D12" s="11"/>
      <c r="E12" s="13"/>
      <c r="F12" s="13"/>
      <c r="G12" s="13"/>
      <c r="H12" s="13"/>
    </row>
    <row r="13" spans="1:8" ht="16.350000000000001" customHeight="1">
      <c r="A13" s="136" t="s">
        <v>252</v>
      </c>
      <c r="B13" s="136"/>
      <c r="C13" s="136"/>
    </row>
  </sheetData>
  <mergeCells count="11">
    <mergeCell ref="A13:C13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3" sqref="A3:G3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spans="1:8" ht="16.350000000000001" customHeight="1">
      <c r="A1" s="4"/>
      <c r="H1" s="7" t="s">
        <v>382</v>
      </c>
    </row>
    <row r="2" spans="1:8" ht="38.85" customHeight="1">
      <c r="A2" s="130" t="s">
        <v>27</v>
      </c>
      <c r="B2" s="130"/>
      <c r="C2" s="130"/>
      <c r="D2" s="130"/>
      <c r="E2" s="130"/>
      <c r="F2" s="130"/>
      <c r="G2" s="130"/>
      <c r="H2" s="130"/>
    </row>
    <row r="3" spans="1:8" ht="24.2" customHeight="1">
      <c r="A3" s="126" t="s">
        <v>963</v>
      </c>
      <c r="B3" s="126"/>
      <c r="C3" s="126"/>
      <c r="D3" s="126"/>
      <c r="E3" s="126"/>
      <c r="F3" s="126"/>
      <c r="G3" s="126"/>
      <c r="H3" s="8" t="s">
        <v>32</v>
      </c>
    </row>
    <row r="4" spans="1:8" ht="20.65" customHeight="1">
      <c r="A4" s="128" t="s">
        <v>159</v>
      </c>
      <c r="B4" s="128" t="s">
        <v>160</v>
      </c>
      <c r="C4" s="128" t="s">
        <v>136</v>
      </c>
      <c r="D4" s="128" t="s">
        <v>383</v>
      </c>
      <c r="E4" s="128"/>
      <c r="F4" s="128"/>
      <c r="G4" s="128"/>
      <c r="H4" s="128" t="s">
        <v>162</v>
      </c>
    </row>
    <row r="5" spans="1:8" ht="18.95" customHeight="1">
      <c r="A5" s="128"/>
      <c r="B5" s="128"/>
      <c r="C5" s="128"/>
      <c r="D5" s="128" t="s">
        <v>138</v>
      </c>
      <c r="E5" s="128" t="s">
        <v>236</v>
      </c>
      <c r="F5" s="128"/>
      <c r="G5" s="128" t="s">
        <v>237</v>
      </c>
      <c r="H5" s="128"/>
    </row>
    <row r="6" spans="1:8" ht="24.2" customHeight="1">
      <c r="A6" s="128"/>
      <c r="B6" s="128"/>
      <c r="C6" s="128"/>
      <c r="D6" s="128"/>
      <c r="E6" s="9" t="s">
        <v>215</v>
      </c>
      <c r="F6" s="9" t="s">
        <v>201</v>
      </c>
      <c r="G6" s="128"/>
      <c r="H6" s="128"/>
    </row>
    <row r="7" spans="1:8" ht="22.9" customHeight="1">
      <c r="A7" s="10"/>
      <c r="B7" s="15" t="s">
        <v>136</v>
      </c>
      <c r="C7" s="14">
        <v>0</v>
      </c>
      <c r="D7" s="14"/>
      <c r="E7" s="14"/>
      <c r="F7" s="14"/>
      <c r="G7" s="14"/>
      <c r="H7" s="14"/>
    </row>
    <row r="8" spans="1:8" ht="22.9" customHeight="1">
      <c r="A8" s="17"/>
      <c r="B8" s="17"/>
      <c r="C8" s="14"/>
      <c r="D8" s="14"/>
      <c r="E8" s="14"/>
      <c r="F8" s="14"/>
      <c r="G8" s="14"/>
      <c r="H8" s="14"/>
    </row>
    <row r="9" spans="1:8" ht="22.9" customHeight="1">
      <c r="A9" s="20"/>
      <c r="B9" s="20"/>
      <c r="C9" s="14"/>
      <c r="D9" s="14"/>
      <c r="E9" s="14"/>
      <c r="F9" s="14"/>
      <c r="G9" s="14"/>
      <c r="H9" s="14"/>
    </row>
    <row r="10" spans="1:8" ht="22.9" customHeight="1">
      <c r="A10" s="20"/>
      <c r="B10" s="20"/>
      <c r="C10" s="14"/>
      <c r="D10" s="14"/>
      <c r="E10" s="14"/>
      <c r="F10" s="14"/>
      <c r="G10" s="14"/>
      <c r="H10" s="14"/>
    </row>
    <row r="11" spans="1:8" ht="22.9" customHeight="1">
      <c r="A11" s="20"/>
      <c r="B11" s="20"/>
      <c r="C11" s="14"/>
      <c r="D11" s="14"/>
      <c r="E11" s="14"/>
      <c r="F11" s="14"/>
      <c r="G11" s="14"/>
      <c r="H11" s="14"/>
    </row>
    <row r="12" spans="1:8" ht="22.9" customHeight="1">
      <c r="A12" s="22"/>
      <c r="B12" s="22"/>
      <c r="C12" s="11"/>
      <c r="D12" s="11"/>
      <c r="E12" s="13"/>
      <c r="F12" s="13"/>
      <c r="G12" s="13"/>
      <c r="H12" s="13"/>
    </row>
    <row r="13" spans="1:8" ht="16.350000000000001" customHeight="1">
      <c r="A13" s="136" t="s">
        <v>252</v>
      </c>
      <c r="B13" s="136"/>
      <c r="C13" s="136"/>
      <c r="D13" s="136"/>
    </row>
  </sheetData>
  <mergeCells count="11">
    <mergeCell ref="A13:D13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="130" zoomScaleNormal="130" workbookViewId="0">
      <selection activeCell="I10" sqref="I10"/>
    </sheetView>
  </sheetViews>
  <sheetFormatPr defaultColWidth="10" defaultRowHeight="13.5"/>
  <cols>
    <col min="1" max="1" width="10" customWidth="1"/>
    <col min="2" max="2" width="22.375" customWidth="1"/>
    <col min="3" max="3" width="13.25" customWidth="1"/>
    <col min="4" max="14" width="7.75" customWidth="1"/>
    <col min="15" max="17" width="9.75" customWidth="1"/>
  </cols>
  <sheetData>
    <row r="1" spans="1:14" ht="16.350000000000001" customHeight="1">
      <c r="A1" s="4"/>
      <c r="M1" s="129" t="s">
        <v>384</v>
      </c>
      <c r="N1" s="129"/>
    </row>
    <row r="2" spans="1:14" ht="45.75" customHeight="1">
      <c r="A2" s="130" t="s">
        <v>28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4" ht="18.2" customHeight="1">
      <c r="A3" s="126" t="s">
        <v>963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7" t="s">
        <v>32</v>
      </c>
      <c r="N3" s="127"/>
    </row>
    <row r="4" spans="1:14" ht="26.1" customHeight="1">
      <c r="A4" s="128" t="s">
        <v>190</v>
      </c>
      <c r="B4" s="128" t="s">
        <v>385</v>
      </c>
      <c r="C4" s="128" t="s">
        <v>386</v>
      </c>
      <c r="D4" s="128"/>
      <c r="E4" s="128"/>
      <c r="F4" s="128"/>
      <c r="G4" s="128"/>
      <c r="H4" s="128"/>
      <c r="I4" s="128"/>
      <c r="J4" s="128"/>
      <c r="K4" s="128"/>
      <c r="L4" s="128"/>
      <c r="M4" s="128" t="s">
        <v>387</v>
      </c>
      <c r="N4" s="128"/>
    </row>
    <row r="5" spans="1:14" ht="31.9" customHeight="1">
      <c r="A5" s="128"/>
      <c r="B5" s="128"/>
      <c r="C5" s="128" t="s">
        <v>388</v>
      </c>
      <c r="D5" s="128" t="s">
        <v>139</v>
      </c>
      <c r="E5" s="128"/>
      <c r="F5" s="128"/>
      <c r="G5" s="128"/>
      <c r="H5" s="128"/>
      <c r="I5" s="128"/>
      <c r="J5" s="128" t="s">
        <v>389</v>
      </c>
      <c r="K5" s="128" t="s">
        <v>141</v>
      </c>
      <c r="L5" s="128" t="s">
        <v>142</v>
      </c>
      <c r="M5" s="128" t="s">
        <v>390</v>
      </c>
      <c r="N5" s="128" t="s">
        <v>391</v>
      </c>
    </row>
    <row r="6" spans="1:14" ht="44.85" customHeight="1">
      <c r="A6" s="128"/>
      <c r="B6" s="128"/>
      <c r="C6" s="128"/>
      <c r="D6" s="9" t="s">
        <v>392</v>
      </c>
      <c r="E6" s="9" t="s">
        <v>393</v>
      </c>
      <c r="F6" s="9" t="s">
        <v>394</v>
      </c>
      <c r="G6" s="9" t="s">
        <v>395</v>
      </c>
      <c r="H6" s="9" t="s">
        <v>396</v>
      </c>
      <c r="I6" s="9" t="s">
        <v>397</v>
      </c>
      <c r="J6" s="128"/>
      <c r="K6" s="128"/>
      <c r="L6" s="128"/>
      <c r="M6" s="128"/>
      <c r="N6" s="128"/>
    </row>
    <row r="7" spans="1:14" ht="22.9" customHeight="1">
      <c r="A7" s="10"/>
      <c r="B7" s="15" t="s">
        <v>136</v>
      </c>
      <c r="C7" s="14">
        <f>C8</f>
        <v>25322.806377999997</v>
      </c>
      <c r="D7" s="14">
        <f t="shared" ref="D7:M7" si="0">D8</f>
        <v>25322.806377999997</v>
      </c>
      <c r="E7" s="14">
        <f t="shared" si="0"/>
        <v>25257.806377999997</v>
      </c>
      <c r="F7" s="14">
        <f t="shared" si="0"/>
        <v>65</v>
      </c>
      <c r="G7" s="14"/>
      <c r="H7" s="14"/>
      <c r="I7" s="14"/>
      <c r="J7" s="14"/>
      <c r="K7" s="14"/>
      <c r="L7" s="14"/>
      <c r="M7" s="14">
        <f t="shared" si="0"/>
        <v>25322.806377999997</v>
      </c>
      <c r="N7" s="10"/>
    </row>
    <row r="8" spans="1:14" ht="22.9" customHeight="1">
      <c r="A8" s="17" t="s">
        <v>154</v>
      </c>
      <c r="B8" s="17" t="s">
        <v>5</v>
      </c>
      <c r="C8" s="14">
        <f>SUM(C9:C39)</f>
        <v>25322.806377999997</v>
      </c>
      <c r="D8" s="14">
        <f>SUM(D9:D39)</f>
        <v>25322.806377999997</v>
      </c>
      <c r="E8" s="14">
        <f t="shared" ref="E8:F8" si="1">SUM(E9:E39)</f>
        <v>25257.806377999997</v>
      </c>
      <c r="F8" s="14">
        <f t="shared" si="1"/>
        <v>65</v>
      </c>
      <c r="G8" s="14"/>
      <c r="H8" s="14"/>
      <c r="I8" s="14"/>
      <c r="J8" s="14"/>
      <c r="K8" s="14"/>
      <c r="L8" s="14"/>
      <c r="M8" s="14">
        <f>SUM(M9:M39)</f>
        <v>25322.806377999997</v>
      </c>
      <c r="N8" s="10"/>
    </row>
    <row r="9" spans="1:14" ht="22.9" customHeight="1">
      <c r="A9" s="22" t="s">
        <v>398</v>
      </c>
      <c r="B9" s="22" t="s">
        <v>399</v>
      </c>
      <c r="C9" s="11">
        <f>D9</f>
        <v>9</v>
      </c>
      <c r="D9" s="11">
        <f>SUM(E9:I9)</f>
        <v>9</v>
      </c>
      <c r="E9" s="11">
        <v>9</v>
      </c>
      <c r="F9" s="11"/>
      <c r="G9" s="11"/>
      <c r="H9" s="11"/>
      <c r="I9" s="11"/>
      <c r="J9" s="11"/>
      <c r="K9" s="11"/>
      <c r="L9" s="11"/>
      <c r="M9" s="11">
        <f>D9</f>
        <v>9</v>
      </c>
      <c r="N9" s="12"/>
    </row>
    <row r="10" spans="1:14" ht="22.9" customHeight="1">
      <c r="A10" s="22" t="s">
        <v>398</v>
      </c>
      <c r="B10" s="22" t="s">
        <v>400</v>
      </c>
      <c r="C10" s="33">
        <f t="shared" ref="C10:C16" si="2">D10</f>
        <v>16</v>
      </c>
      <c r="D10" s="33">
        <f t="shared" ref="D10:D16" si="3">SUM(E10:I10)</f>
        <v>16</v>
      </c>
      <c r="E10" s="11"/>
      <c r="F10" s="11">
        <v>16</v>
      </c>
      <c r="G10" s="11"/>
      <c r="H10" s="11"/>
      <c r="I10" s="11"/>
      <c r="J10" s="11"/>
      <c r="K10" s="11"/>
      <c r="L10" s="11"/>
      <c r="M10" s="33">
        <f t="shared" ref="M10:M16" si="4">D10</f>
        <v>16</v>
      </c>
      <c r="N10" s="12"/>
    </row>
    <row r="11" spans="1:14" ht="22.9" customHeight="1">
      <c r="A11" s="22" t="s">
        <v>398</v>
      </c>
      <c r="B11" s="22" t="s">
        <v>401</v>
      </c>
      <c r="C11" s="33">
        <f t="shared" si="2"/>
        <v>11</v>
      </c>
      <c r="D11" s="33">
        <f t="shared" si="3"/>
        <v>11</v>
      </c>
      <c r="E11" s="11">
        <v>11</v>
      </c>
      <c r="F11" s="11"/>
      <c r="G11" s="11"/>
      <c r="H11" s="11"/>
      <c r="I11" s="11"/>
      <c r="J11" s="11"/>
      <c r="K11" s="11"/>
      <c r="L11" s="11"/>
      <c r="M11" s="33">
        <f t="shared" si="4"/>
        <v>11</v>
      </c>
      <c r="N11" s="12"/>
    </row>
    <row r="12" spans="1:14" ht="22.9" customHeight="1">
      <c r="A12" s="22" t="s">
        <v>398</v>
      </c>
      <c r="B12" s="22" t="s">
        <v>402</v>
      </c>
      <c r="C12" s="33">
        <f t="shared" si="2"/>
        <v>5</v>
      </c>
      <c r="D12" s="33">
        <f t="shared" si="3"/>
        <v>5</v>
      </c>
      <c r="E12" s="11">
        <v>5</v>
      </c>
      <c r="F12" s="11"/>
      <c r="G12" s="11"/>
      <c r="H12" s="11"/>
      <c r="I12" s="11"/>
      <c r="J12" s="11"/>
      <c r="K12" s="11"/>
      <c r="L12" s="11"/>
      <c r="M12" s="33">
        <f t="shared" si="4"/>
        <v>5</v>
      </c>
      <c r="N12" s="12"/>
    </row>
    <row r="13" spans="1:14" ht="22.9" customHeight="1">
      <c r="A13" s="22" t="s">
        <v>398</v>
      </c>
      <c r="B13" s="22" t="s">
        <v>403</v>
      </c>
      <c r="C13" s="33">
        <f t="shared" si="2"/>
        <v>3.2</v>
      </c>
      <c r="D13" s="33">
        <f t="shared" si="3"/>
        <v>3.2</v>
      </c>
      <c r="E13" s="11">
        <v>0.2</v>
      </c>
      <c r="F13" s="11">
        <v>3</v>
      </c>
      <c r="G13" s="11"/>
      <c r="H13" s="11"/>
      <c r="I13" s="11"/>
      <c r="J13" s="11"/>
      <c r="K13" s="11"/>
      <c r="L13" s="11"/>
      <c r="M13" s="33">
        <f t="shared" si="4"/>
        <v>3.2</v>
      </c>
      <c r="N13" s="12"/>
    </row>
    <row r="14" spans="1:14" ht="22.9" customHeight="1">
      <c r="A14" s="22" t="s">
        <v>398</v>
      </c>
      <c r="B14" s="22" t="s">
        <v>404</v>
      </c>
      <c r="C14" s="33">
        <f t="shared" si="2"/>
        <v>13.616377999999999</v>
      </c>
      <c r="D14" s="33">
        <f t="shared" si="3"/>
        <v>13.616377999999999</v>
      </c>
      <c r="E14" s="11">
        <v>13.616377999999999</v>
      </c>
      <c r="F14" s="11"/>
      <c r="G14" s="11"/>
      <c r="H14" s="11"/>
      <c r="I14" s="11"/>
      <c r="J14" s="11"/>
      <c r="K14" s="11"/>
      <c r="L14" s="11"/>
      <c r="M14" s="33">
        <f t="shared" si="4"/>
        <v>13.616377999999999</v>
      </c>
      <c r="N14" s="12"/>
    </row>
    <row r="15" spans="1:14" ht="22.9" customHeight="1">
      <c r="A15" s="22" t="s">
        <v>398</v>
      </c>
      <c r="B15" s="22" t="s">
        <v>405</v>
      </c>
      <c r="C15" s="33">
        <f t="shared" si="2"/>
        <v>90</v>
      </c>
      <c r="D15" s="33">
        <f t="shared" si="3"/>
        <v>90</v>
      </c>
      <c r="E15" s="11">
        <v>70</v>
      </c>
      <c r="F15" s="11">
        <v>20</v>
      </c>
      <c r="G15" s="11"/>
      <c r="H15" s="11"/>
      <c r="I15" s="11"/>
      <c r="J15" s="11"/>
      <c r="K15" s="11"/>
      <c r="L15" s="11"/>
      <c r="M15" s="33">
        <f t="shared" si="4"/>
        <v>90</v>
      </c>
      <c r="N15" s="12"/>
    </row>
    <row r="16" spans="1:14" ht="22.9" customHeight="1">
      <c r="A16" s="22" t="s">
        <v>398</v>
      </c>
      <c r="B16" s="22" t="s">
        <v>406</v>
      </c>
      <c r="C16" s="33">
        <f t="shared" si="2"/>
        <v>26</v>
      </c>
      <c r="D16" s="33">
        <f t="shared" si="3"/>
        <v>26</v>
      </c>
      <c r="E16" s="11"/>
      <c r="F16" s="11">
        <v>26</v>
      </c>
      <c r="G16" s="11"/>
      <c r="H16" s="11"/>
      <c r="I16" s="11"/>
      <c r="J16" s="11"/>
      <c r="K16" s="11"/>
      <c r="L16" s="11"/>
      <c r="M16" s="33">
        <f t="shared" si="4"/>
        <v>26</v>
      </c>
      <c r="N16" s="12"/>
    </row>
    <row r="17" spans="1:14" ht="22.9" customHeight="1">
      <c r="A17" s="22" t="s">
        <v>398</v>
      </c>
      <c r="B17" s="47" t="s">
        <v>654</v>
      </c>
      <c r="C17" s="49">
        <f t="shared" ref="C17:C24" si="5">D17</f>
        <v>220</v>
      </c>
      <c r="D17" s="49">
        <f t="shared" ref="D17:D24" si="6">SUM(E17:I17)</f>
        <v>220</v>
      </c>
      <c r="E17" s="49">
        <v>220</v>
      </c>
      <c r="F17" s="49"/>
      <c r="G17" s="49"/>
      <c r="H17" s="49"/>
      <c r="I17" s="49"/>
      <c r="J17" s="49"/>
      <c r="K17" s="49"/>
      <c r="L17" s="49"/>
      <c r="M17" s="49">
        <f t="shared" ref="M17:M24" si="7">D17</f>
        <v>220</v>
      </c>
      <c r="N17" s="45"/>
    </row>
    <row r="18" spans="1:14" ht="22.9" customHeight="1">
      <c r="A18" s="22" t="s">
        <v>398</v>
      </c>
      <c r="B18" s="47" t="s">
        <v>656</v>
      </c>
      <c r="C18" s="49">
        <f t="shared" si="5"/>
        <v>17675</v>
      </c>
      <c r="D18" s="49">
        <f t="shared" si="6"/>
        <v>17675</v>
      </c>
      <c r="E18" s="49">
        <v>17675</v>
      </c>
      <c r="F18" s="49"/>
      <c r="G18" s="49"/>
      <c r="H18" s="49"/>
      <c r="I18" s="49"/>
      <c r="J18" s="49"/>
      <c r="K18" s="49"/>
      <c r="L18" s="49"/>
      <c r="M18" s="49">
        <f t="shared" si="7"/>
        <v>17675</v>
      </c>
      <c r="N18" s="45"/>
    </row>
    <row r="19" spans="1:14" ht="22.9" customHeight="1">
      <c r="A19" s="22" t="s">
        <v>398</v>
      </c>
      <c r="B19" s="47" t="s">
        <v>658</v>
      </c>
      <c r="C19" s="49">
        <f t="shared" si="5"/>
        <v>1150</v>
      </c>
      <c r="D19" s="49">
        <f t="shared" si="6"/>
        <v>1150</v>
      </c>
      <c r="E19" s="49">
        <v>1150</v>
      </c>
      <c r="F19" s="49"/>
      <c r="G19" s="49"/>
      <c r="H19" s="49"/>
      <c r="I19" s="49"/>
      <c r="J19" s="49"/>
      <c r="K19" s="49"/>
      <c r="L19" s="49"/>
      <c r="M19" s="49">
        <f t="shared" si="7"/>
        <v>1150</v>
      </c>
      <c r="N19" s="45"/>
    </row>
    <row r="20" spans="1:14" ht="22.9" customHeight="1">
      <c r="A20" s="22" t="s">
        <v>398</v>
      </c>
      <c r="B20" s="47" t="s">
        <v>660</v>
      </c>
      <c r="C20" s="49">
        <f t="shared" si="5"/>
        <v>2400</v>
      </c>
      <c r="D20" s="49">
        <f t="shared" si="6"/>
        <v>2400</v>
      </c>
      <c r="E20" s="49">
        <v>2400</v>
      </c>
      <c r="F20" s="49"/>
      <c r="G20" s="49"/>
      <c r="H20" s="49"/>
      <c r="I20" s="49"/>
      <c r="J20" s="49"/>
      <c r="K20" s="49"/>
      <c r="L20" s="49"/>
      <c r="M20" s="49">
        <f t="shared" si="7"/>
        <v>2400</v>
      </c>
      <c r="N20" s="45"/>
    </row>
    <row r="21" spans="1:14" ht="22.9" customHeight="1">
      <c r="A21" s="22" t="s">
        <v>398</v>
      </c>
      <c r="B21" s="47" t="s">
        <v>662</v>
      </c>
      <c r="C21" s="49">
        <f t="shared" si="5"/>
        <v>400</v>
      </c>
      <c r="D21" s="49">
        <f t="shared" si="6"/>
        <v>400</v>
      </c>
      <c r="E21" s="49">
        <v>400</v>
      </c>
      <c r="F21" s="49"/>
      <c r="G21" s="49"/>
      <c r="H21" s="49"/>
      <c r="I21" s="49"/>
      <c r="J21" s="49"/>
      <c r="K21" s="49"/>
      <c r="L21" s="49"/>
      <c r="M21" s="49">
        <f t="shared" si="7"/>
        <v>400</v>
      </c>
      <c r="N21" s="45"/>
    </row>
    <row r="22" spans="1:14" ht="22.9" customHeight="1">
      <c r="A22" s="22" t="s">
        <v>398</v>
      </c>
      <c r="B22" s="22" t="s">
        <v>664</v>
      </c>
      <c r="C22" s="46">
        <f t="shared" si="5"/>
        <v>315</v>
      </c>
      <c r="D22" s="46">
        <f t="shared" si="6"/>
        <v>315</v>
      </c>
      <c r="E22" s="46">
        <v>315</v>
      </c>
      <c r="F22" s="46"/>
      <c r="G22" s="46"/>
      <c r="H22" s="46"/>
      <c r="I22" s="46"/>
      <c r="J22" s="46"/>
      <c r="K22" s="46"/>
      <c r="L22" s="46"/>
      <c r="M22" s="46">
        <f t="shared" si="7"/>
        <v>315</v>
      </c>
      <c r="N22" s="45"/>
    </row>
    <row r="23" spans="1:14" ht="22.9" customHeight="1">
      <c r="A23" s="22" t="s">
        <v>398</v>
      </c>
      <c r="B23" s="22" t="s">
        <v>665</v>
      </c>
      <c r="C23" s="46">
        <f t="shared" si="5"/>
        <v>620</v>
      </c>
      <c r="D23" s="46">
        <f t="shared" si="6"/>
        <v>620</v>
      </c>
      <c r="E23" s="46">
        <v>620</v>
      </c>
      <c r="F23" s="46"/>
      <c r="G23" s="46"/>
      <c r="H23" s="46"/>
      <c r="I23" s="46"/>
      <c r="J23" s="46"/>
      <c r="K23" s="46"/>
      <c r="L23" s="46"/>
      <c r="M23" s="46">
        <f t="shared" si="7"/>
        <v>620</v>
      </c>
      <c r="N23" s="45"/>
    </row>
    <row r="24" spans="1:14" ht="22.9" customHeight="1">
      <c r="A24" s="22" t="s">
        <v>398</v>
      </c>
      <c r="B24" s="22" t="s">
        <v>667</v>
      </c>
      <c r="C24" s="46">
        <f t="shared" si="5"/>
        <v>542.88</v>
      </c>
      <c r="D24" s="46">
        <f t="shared" si="6"/>
        <v>542.88</v>
      </c>
      <c r="E24" s="46">
        <f>205.2+337.68</f>
        <v>542.88</v>
      </c>
      <c r="F24" s="46"/>
      <c r="G24" s="46"/>
      <c r="H24" s="46"/>
      <c r="I24" s="46"/>
      <c r="J24" s="46"/>
      <c r="K24" s="46"/>
      <c r="L24" s="46"/>
      <c r="M24" s="46">
        <f t="shared" si="7"/>
        <v>542.88</v>
      </c>
      <c r="N24" s="45"/>
    </row>
    <row r="25" spans="1:14" s="96" customFormat="1" ht="22.9" customHeight="1">
      <c r="A25" s="22" t="s">
        <v>969</v>
      </c>
      <c r="B25" s="22" t="s">
        <v>970</v>
      </c>
      <c r="C25" s="87">
        <v>172.19</v>
      </c>
      <c r="D25" s="87">
        <v>172.19</v>
      </c>
      <c r="E25" s="87">
        <v>172.19</v>
      </c>
      <c r="F25" s="87"/>
      <c r="G25" s="87"/>
      <c r="H25" s="87"/>
      <c r="I25" s="87"/>
      <c r="J25" s="87"/>
      <c r="K25" s="87"/>
      <c r="L25" s="87"/>
      <c r="M25" s="87">
        <v>172.19</v>
      </c>
      <c r="N25" s="86"/>
    </row>
    <row r="26" spans="1:14" s="96" customFormat="1" ht="22.9" customHeight="1">
      <c r="A26" s="22" t="s">
        <v>986</v>
      </c>
      <c r="B26" s="22" t="s">
        <v>987</v>
      </c>
      <c r="C26" s="87">
        <v>156.1</v>
      </c>
      <c r="D26" s="87">
        <v>156.1</v>
      </c>
      <c r="E26" s="87">
        <v>156.1</v>
      </c>
      <c r="F26" s="87"/>
      <c r="G26" s="87"/>
      <c r="H26" s="87"/>
      <c r="I26" s="87"/>
      <c r="J26" s="87"/>
      <c r="K26" s="87"/>
      <c r="L26" s="87"/>
      <c r="M26" s="87">
        <v>156.1</v>
      </c>
      <c r="N26" s="86"/>
    </row>
    <row r="27" spans="1:14" ht="22.9" customHeight="1">
      <c r="A27" s="22" t="s">
        <v>1014</v>
      </c>
      <c r="B27" s="22" t="s">
        <v>1015</v>
      </c>
      <c r="C27" s="87">
        <v>10</v>
      </c>
      <c r="D27" s="87">
        <v>10</v>
      </c>
      <c r="E27" s="87">
        <v>10</v>
      </c>
      <c r="F27" s="87"/>
      <c r="G27" s="87"/>
      <c r="H27" s="87"/>
      <c r="I27" s="87"/>
      <c r="J27" s="87"/>
      <c r="K27" s="87"/>
      <c r="L27" s="87"/>
      <c r="M27" s="87">
        <v>10</v>
      </c>
      <c r="N27" s="86"/>
    </row>
    <row r="28" spans="1:14" ht="22.9" customHeight="1">
      <c r="A28" s="22" t="s">
        <v>1039</v>
      </c>
      <c r="B28" s="22" t="s">
        <v>399</v>
      </c>
      <c r="C28" s="87">
        <v>2.7</v>
      </c>
      <c r="D28" s="87">
        <v>2.7</v>
      </c>
      <c r="E28" s="87">
        <v>2.7</v>
      </c>
      <c r="F28" s="87"/>
      <c r="G28" s="87"/>
      <c r="H28" s="87"/>
      <c r="I28" s="87"/>
      <c r="J28" s="87"/>
      <c r="K28" s="87"/>
      <c r="L28" s="87"/>
      <c r="M28" s="87">
        <v>2.7</v>
      </c>
      <c r="N28" s="86"/>
    </row>
    <row r="29" spans="1:14" ht="22.9" customHeight="1">
      <c r="A29" s="22" t="s">
        <v>1039</v>
      </c>
      <c r="B29" s="22" t="s">
        <v>1040</v>
      </c>
      <c r="C29" s="87">
        <v>10</v>
      </c>
      <c r="D29" s="87">
        <v>10</v>
      </c>
      <c r="E29" s="87">
        <v>10</v>
      </c>
      <c r="F29" s="87"/>
      <c r="G29" s="87"/>
      <c r="H29" s="87"/>
      <c r="I29" s="87"/>
      <c r="J29" s="87"/>
      <c r="K29" s="87"/>
      <c r="L29" s="87"/>
      <c r="M29" s="87">
        <v>10</v>
      </c>
      <c r="N29" s="86"/>
    </row>
    <row r="30" spans="1:14" ht="22.9" customHeight="1">
      <c r="A30" s="22" t="s">
        <v>1039</v>
      </c>
      <c r="B30" s="22" t="s">
        <v>1041</v>
      </c>
      <c r="C30" s="87">
        <v>10</v>
      </c>
      <c r="D30" s="87">
        <v>10</v>
      </c>
      <c r="E30" s="87">
        <v>10</v>
      </c>
      <c r="F30" s="87"/>
      <c r="G30" s="87"/>
      <c r="H30" s="87"/>
      <c r="I30" s="87"/>
      <c r="J30" s="87"/>
      <c r="K30" s="87"/>
      <c r="L30" s="87"/>
      <c r="M30" s="87">
        <v>10</v>
      </c>
      <c r="N30" s="86"/>
    </row>
    <row r="31" spans="1:14" ht="22.9" customHeight="1">
      <c r="A31" s="22" t="s">
        <v>1039</v>
      </c>
      <c r="B31" s="22" t="s">
        <v>1042</v>
      </c>
      <c r="C31" s="87">
        <v>2</v>
      </c>
      <c r="D31" s="87">
        <v>2</v>
      </c>
      <c r="E31" s="87">
        <v>2</v>
      </c>
      <c r="F31" s="87"/>
      <c r="G31" s="87"/>
      <c r="H31" s="87"/>
      <c r="I31" s="87"/>
      <c r="J31" s="87"/>
      <c r="K31" s="87"/>
      <c r="L31" s="87"/>
      <c r="M31" s="87">
        <v>2</v>
      </c>
      <c r="N31" s="86"/>
    </row>
    <row r="32" spans="1:14" ht="22.9" customHeight="1">
      <c r="A32" s="22" t="s">
        <v>1039</v>
      </c>
      <c r="B32" s="22" t="s">
        <v>1043</v>
      </c>
      <c r="C32" s="87">
        <v>3</v>
      </c>
      <c r="D32" s="87">
        <v>3</v>
      </c>
      <c r="E32" s="87">
        <v>3</v>
      </c>
      <c r="F32" s="87"/>
      <c r="G32" s="87"/>
      <c r="H32" s="87"/>
      <c r="I32" s="87"/>
      <c r="J32" s="87"/>
      <c r="K32" s="87"/>
      <c r="L32" s="87"/>
      <c r="M32" s="87">
        <v>3</v>
      </c>
      <c r="N32" s="86"/>
    </row>
    <row r="33" spans="1:14" ht="22.9" customHeight="1">
      <c r="A33" s="22" t="s">
        <v>1039</v>
      </c>
      <c r="B33" s="22" t="s">
        <v>1044</v>
      </c>
      <c r="C33" s="87">
        <v>17</v>
      </c>
      <c r="D33" s="87">
        <v>17</v>
      </c>
      <c r="E33" s="87">
        <v>17</v>
      </c>
      <c r="F33" s="87"/>
      <c r="G33" s="87"/>
      <c r="H33" s="87"/>
      <c r="I33" s="87"/>
      <c r="J33" s="87"/>
      <c r="K33" s="87"/>
      <c r="L33" s="87"/>
      <c r="M33" s="87">
        <v>17</v>
      </c>
      <c r="N33" s="86"/>
    </row>
    <row r="34" spans="1:14" ht="22.9" customHeight="1">
      <c r="A34" s="22" t="s">
        <v>1039</v>
      </c>
      <c r="B34" s="22" t="s">
        <v>1045</v>
      </c>
      <c r="C34" s="87">
        <v>18</v>
      </c>
      <c r="D34" s="87">
        <v>18</v>
      </c>
      <c r="E34" s="87">
        <v>18</v>
      </c>
      <c r="F34" s="87"/>
      <c r="G34" s="87"/>
      <c r="H34" s="87"/>
      <c r="I34" s="87"/>
      <c r="J34" s="87"/>
      <c r="K34" s="87"/>
      <c r="L34" s="87"/>
      <c r="M34" s="87">
        <v>18</v>
      </c>
      <c r="N34" s="86"/>
    </row>
    <row r="35" spans="1:14" ht="22.9" customHeight="1">
      <c r="A35" s="22" t="s">
        <v>1121</v>
      </c>
      <c r="B35" s="22" t="s">
        <v>1122</v>
      </c>
      <c r="C35" s="87">
        <v>5</v>
      </c>
      <c r="D35" s="87">
        <v>5</v>
      </c>
      <c r="E35" s="87">
        <v>5</v>
      </c>
      <c r="F35" s="87"/>
      <c r="G35" s="87"/>
      <c r="H35" s="87"/>
      <c r="I35" s="87"/>
      <c r="J35" s="87"/>
      <c r="K35" s="87"/>
      <c r="L35" s="87"/>
      <c r="M35" s="87">
        <v>5</v>
      </c>
      <c r="N35" s="86"/>
    </row>
    <row r="36" spans="1:14" ht="22.9" customHeight="1">
      <c r="A36" s="22" t="s">
        <v>1121</v>
      </c>
      <c r="B36" s="22" t="s">
        <v>1123</v>
      </c>
      <c r="C36" s="87">
        <v>26</v>
      </c>
      <c r="D36" s="87">
        <v>26</v>
      </c>
      <c r="E36" s="87">
        <v>26</v>
      </c>
      <c r="F36" s="87"/>
      <c r="G36" s="87"/>
      <c r="H36" s="87"/>
      <c r="I36" s="87"/>
      <c r="J36" s="87"/>
      <c r="K36" s="87"/>
      <c r="L36" s="87"/>
      <c r="M36" s="87">
        <v>26</v>
      </c>
      <c r="N36" s="86"/>
    </row>
    <row r="37" spans="1:14" ht="22.9" customHeight="1">
      <c r="A37" s="22" t="s">
        <v>1121</v>
      </c>
      <c r="B37" s="22" t="s">
        <v>1124</v>
      </c>
      <c r="C37" s="87">
        <v>8</v>
      </c>
      <c r="D37" s="87">
        <v>8</v>
      </c>
      <c r="E37" s="87">
        <v>8</v>
      </c>
      <c r="F37" s="87"/>
      <c r="G37" s="87"/>
      <c r="H37" s="87"/>
      <c r="I37" s="87"/>
      <c r="J37" s="87"/>
      <c r="K37" s="87"/>
      <c r="L37" s="87"/>
      <c r="M37" s="87">
        <v>8</v>
      </c>
      <c r="N37" s="86"/>
    </row>
    <row r="38" spans="1:14" ht="22.9" customHeight="1">
      <c r="A38" s="22" t="s">
        <v>1121</v>
      </c>
      <c r="B38" s="22" t="s">
        <v>1125</v>
      </c>
      <c r="C38" s="87">
        <v>15</v>
      </c>
      <c r="D38" s="87">
        <v>15</v>
      </c>
      <c r="E38" s="87">
        <v>15</v>
      </c>
      <c r="F38" s="87"/>
      <c r="G38" s="87"/>
      <c r="H38" s="87"/>
      <c r="I38" s="87"/>
      <c r="J38" s="87"/>
      <c r="K38" s="87"/>
      <c r="L38" s="87"/>
      <c r="M38" s="87">
        <v>15</v>
      </c>
      <c r="N38" s="86"/>
    </row>
    <row r="39" spans="1:14" ht="22.9" customHeight="1">
      <c r="A39" s="22" t="s">
        <v>1126</v>
      </c>
      <c r="B39" s="22" t="s">
        <v>1127</v>
      </c>
      <c r="C39" s="87">
        <v>1371.12</v>
      </c>
      <c r="D39" s="87">
        <v>1371.12</v>
      </c>
      <c r="E39" s="87">
        <v>1371.12</v>
      </c>
      <c r="F39" s="87"/>
      <c r="G39" s="87"/>
      <c r="H39" s="87"/>
      <c r="I39" s="87"/>
      <c r="J39" s="87"/>
      <c r="K39" s="87"/>
      <c r="L39" s="87"/>
      <c r="M39" s="87">
        <v>1371.12</v>
      </c>
      <c r="N39" s="86"/>
    </row>
  </sheetData>
  <mergeCells count="15"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2"/>
  <sheetViews>
    <sheetView zoomScale="130" zoomScaleNormal="130" workbookViewId="0">
      <pane ySplit="5" topLeftCell="A6" activePane="bottomLeft" state="frozen"/>
      <selection pane="bottomLeft" activeCell="C7" sqref="C7:C17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spans="1:13" ht="16.35000000000000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7" t="s">
        <v>407</v>
      </c>
    </row>
    <row r="2" spans="1:13" ht="37.9" customHeight="1">
      <c r="A2" s="4"/>
      <c r="B2" s="4"/>
      <c r="C2" s="123" t="s">
        <v>29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ht="21.6" customHeight="1">
      <c r="A3" s="126" t="s">
        <v>963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7" t="s">
        <v>32</v>
      </c>
      <c r="M3" s="127"/>
    </row>
    <row r="4" spans="1:13" ht="33.6" customHeight="1">
      <c r="A4" s="128" t="s">
        <v>190</v>
      </c>
      <c r="B4" s="128" t="s">
        <v>408</v>
      </c>
      <c r="C4" s="128" t="s">
        <v>409</v>
      </c>
      <c r="D4" s="128" t="s">
        <v>410</v>
      </c>
      <c r="E4" s="128" t="s">
        <v>411</v>
      </c>
      <c r="F4" s="128"/>
      <c r="G4" s="128"/>
      <c r="H4" s="128"/>
      <c r="I4" s="128"/>
      <c r="J4" s="128"/>
      <c r="K4" s="128"/>
      <c r="L4" s="128"/>
      <c r="M4" s="128"/>
    </row>
    <row r="5" spans="1:13" ht="36.200000000000003" customHeight="1">
      <c r="A5" s="128"/>
      <c r="B5" s="128"/>
      <c r="C5" s="128"/>
      <c r="D5" s="128"/>
      <c r="E5" s="9" t="s">
        <v>412</v>
      </c>
      <c r="F5" s="9" t="s">
        <v>413</v>
      </c>
      <c r="G5" s="9" t="s">
        <v>414</v>
      </c>
      <c r="H5" s="9" t="s">
        <v>415</v>
      </c>
      <c r="I5" s="9" t="s">
        <v>416</v>
      </c>
      <c r="J5" s="9" t="s">
        <v>417</v>
      </c>
      <c r="K5" s="9" t="s">
        <v>418</v>
      </c>
      <c r="L5" s="9" t="s">
        <v>419</v>
      </c>
      <c r="M5" s="9" t="s">
        <v>420</v>
      </c>
    </row>
    <row r="6" spans="1:13" ht="18.2" customHeight="1">
      <c r="A6" s="17" t="s">
        <v>3</v>
      </c>
      <c r="B6" s="17" t="s">
        <v>5</v>
      </c>
      <c r="C6" s="14">
        <f>SUM(C7:C371)</f>
        <v>25322.806377999997</v>
      </c>
      <c r="D6" s="50"/>
      <c r="E6" s="10"/>
      <c r="F6" s="10"/>
      <c r="G6" s="10"/>
      <c r="H6" s="10"/>
      <c r="I6" s="10"/>
      <c r="J6" s="10"/>
      <c r="K6" s="10"/>
      <c r="L6" s="10"/>
      <c r="M6" s="10"/>
    </row>
    <row r="7" spans="1:13" ht="24.4" customHeight="1">
      <c r="A7" s="139" t="s">
        <v>155</v>
      </c>
      <c r="B7" s="139" t="s">
        <v>421</v>
      </c>
      <c r="C7" s="140">
        <v>9</v>
      </c>
      <c r="D7" s="139" t="s">
        <v>337</v>
      </c>
      <c r="E7" s="147" t="s">
        <v>422</v>
      </c>
      <c r="F7" s="29" t="s">
        <v>423</v>
      </c>
      <c r="G7" s="12"/>
      <c r="H7" s="18"/>
      <c r="I7" s="12"/>
      <c r="J7" s="12"/>
      <c r="K7" s="12"/>
      <c r="L7" s="12"/>
      <c r="M7" s="12"/>
    </row>
    <row r="8" spans="1:13" ht="29.25" customHeight="1">
      <c r="A8" s="139"/>
      <c r="B8" s="139"/>
      <c r="C8" s="140"/>
      <c r="D8" s="139"/>
      <c r="E8" s="147"/>
      <c r="F8" s="29" t="s">
        <v>424</v>
      </c>
      <c r="G8" s="12" t="s">
        <v>425</v>
      </c>
      <c r="H8" s="18" t="s">
        <v>426</v>
      </c>
      <c r="I8" s="12" t="s">
        <v>427</v>
      </c>
      <c r="J8" s="12" t="s">
        <v>428</v>
      </c>
      <c r="K8" s="12" t="s">
        <v>429</v>
      </c>
      <c r="L8" s="12" t="s">
        <v>430</v>
      </c>
      <c r="M8" s="12"/>
    </row>
    <row r="9" spans="1:13" ht="24.4" customHeight="1">
      <c r="A9" s="139"/>
      <c r="B9" s="139"/>
      <c r="C9" s="140"/>
      <c r="D9" s="139"/>
      <c r="E9" s="147"/>
      <c r="F9" s="29" t="s">
        <v>431</v>
      </c>
      <c r="G9" s="12"/>
      <c r="H9" s="18"/>
      <c r="I9" s="12"/>
      <c r="J9" s="12"/>
      <c r="K9" s="12"/>
      <c r="L9" s="12"/>
      <c r="M9" s="12"/>
    </row>
    <row r="10" spans="1:13" ht="39.6" customHeight="1">
      <c r="A10" s="139"/>
      <c r="B10" s="139"/>
      <c r="C10" s="140"/>
      <c r="D10" s="139"/>
      <c r="E10" s="147" t="s">
        <v>432</v>
      </c>
      <c r="F10" s="29" t="s">
        <v>433</v>
      </c>
      <c r="G10" s="12" t="s">
        <v>434</v>
      </c>
      <c r="H10" s="18" t="s">
        <v>435</v>
      </c>
      <c r="I10" s="12" t="s">
        <v>436</v>
      </c>
      <c r="J10" s="12" t="s">
        <v>437</v>
      </c>
      <c r="K10" s="12" t="s">
        <v>438</v>
      </c>
      <c r="L10" s="12" t="s">
        <v>430</v>
      </c>
      <c r="M10" s="12"/>
    </row>
    <row r="11" spans="1:13" ht="39.6" customHeight="1">
      <c r="A11" s="139"/>
      <c r="B11" s="139"/>
      <c r="C11" s="140"/>
      <c r="D11" s="139"/>
      <c r="E11" s="147"/>
      <c r="F11" s="29" t="s">
        <v>439</v>
      </c>
      <c r="G11" s="12" t="s">
        <v>440</v>
      </c>
      <c r="H11" s="18" t="s">
        <v>441</v>
      </c>
      <c r="I11" s="12" t="s">
        <v>442</v>
      </c>
      <c r="J11" s="12" t="s">
        <v>443</v>
      </c>
      <c r="K11" s="12" t="s">
        <v>444</v>
      </c>
      <c r="L11" s="12" t="s">
        <v>430</v>
      </c>
      <c r="M11" s="12"/>
    </row>
    <row r="12" spans="1:13" ht="24.4" customHeight="1">
      <c r="A12" s="139"/>
      <c r="B12" s="139"/>
      <c r="C12" s="140"/>
      <c r="D12" s="139"/>
      <c r="E12" s="147"/>
      <c r="F12" s="29" t="s">
        <v>445</v>
      </c>
      <c r="G12" s="12" t="s">
        <v>446</v>
      </c>
      <c r="H12" s="18" t="s">
        <v>447</v>
      </c>
      <c r="I12" s="12" t="s">
        <v>448</v>
      </c>
      <c r="J12" s="12" t="s">
        <v>449</v>
      </c>
      <c r="K12" s="12" t="s">
        <v>444</v>
      </c>
      <c r="L12" s="12" t="s">
        <v>430</v>
      </c>
      <c r="M12" s="12"/>
    </row>
    <row r="13" spans="1:13" ht="24.4" customHeight="1">
      <c r="A13" s="139"/>
      <c r="B13" s="139"/>
      <c r="C13" s="140"/>
      <c r="D13" s="139"/>
      <c r="E13" s="147" t="s">
        <v>450</v>
      </c>
      <c r="F13" s="29" t="s">
        <v>451</v>
      </c>
      <c r="G13" s="12"/>
      <c r="H13" s="18"/>
      <c r="I13" s="12"/>
      <c r="J13" s="12"/>
      <c r="K13" s="12"/>
      <c r="L13" s="12"/>
      <c r="M13" s="12"/>
    </row>
    <row r="14" spans="1:13" ht="29.25" customHeight="1">
      <c r="A14" s="139"/>
      <c r="B14" s="139"/>
      <c r="C14" s="140"/>
      <c r="D14" s="139"/>
      <c r="E14" s="147"/>
      <c r="F14" s="29" t="s">
        <v>452</v>
      </c>
      <c r="G14" s="12" t="s">
        <v>453</v>
      </c>
      <c r="H14" s="18" t="s">
        <v>454</v>
      </c>
      <c r="I14" s="12" t="s">
        <v>453</v>
      </c>
      <c r="J14" s="12" t="s">
        <v>455</v>
      </c>
      <c r="K14" s="12" t="s">
        <v>456</v>
      </c>
      <c r="L14" s="12" t="s">
        <v>457</v>
      </c>
      <c r="M14" s="12"/>
    </row>
    <row r="15" spans="1:13" ht="24.4" customHeight="1">
      <c r="A15" s="139"/>
      <c r="B15" s="139"/>
      <c r="C15" s="140"/>
      <c r="D15" s="139"/>
      <c r="E15" s="147"/>
      <c r="F15" s="29" t="s">
        <v>458</v>
      </c>
      <c r="G15" s="12"/>
      <c r="H15" s="18"/>
      <c r="I15" s="12"/>
      <c r="J15" s="12"/>
      <c r="K15" s="12"/>
      <c r="L15" s="12"/>
      <c r="M15" s="12"/>
    </row>
    <row r="16" spans="1:13" ht="24.4" customHeight="1">
      <c r="A16" s="139"/>
      <c r="B16" s="139"/>
      <c r="C16" s="140"/>
      <c r="D16" s="139"/>
      <c r="E16" s="147"/>
      <c r="F16" s="29" t="s">
        <v>459</v>
      </c>
      <c r="G16" s="12"/>
      <c r="H16" s="18"/>
      <c r="I16" s="12"/>
      <c r="J16" s="12"/>
      <c r="K16" s="12"/>
      <c r="L16" s="12"/>
      <c r="M16" s="12"/>
    </row>
    <row r="17" spans="1:13" ht="29.25" customHeight="1">
      <c r="A17" s="139"/>
      <c r="B17" s="139"/>
      <c r="C17" s="140"/>
      <c r="D17" s="139"/>
      <c r="E17" s="29" t="s">
        <v>460</v>
      </c>
      <c r="F17" s="29" t="s">
        <v>461</v>
      </c>
      <c r="G17" s="12" t="s">
        <v>462</v>
      </c>
      <c r="H17" s="18" t="s">
        <v>463</v>
      </c>
      <c r="I17" s="12" t="s">
        <v>462</v>
      </c>
      <c r="J17" s="12" t="s">
        <v>464</v>
      </c>
      <c r="K17" s="12" t="s">
        <v>465</v>
      </c>
      <c r="L17" s="12" t="s">
        <v>430</v>
      </c>
      <c r="M17" s="12"/>
    </row>
    <row r="18" spans="1:13" ht="29.25" customHeight="1">
      <c r="A18" s="139" t="s">
        <v>155</v>
      </c>
      <c r="B18" s="139" t="s">
        <v>466</v>
      </c>
      <c r="C18" s="140">
        <v>16</v>
      </c>
      <c r="D18" s="139" t="s">
        <v>467</v>
      </c>
      <c r="E18" s="147" t="s">
        <v>422</v>
      </c>
      <c r="F18" s="29" t="s">
        <v>423</v>
      </c>
      <c r="G18" s="12" t="s">
        <v>468</v>
      </c>
      <c r="H18" s="18" t="s">
        <v>469</v>
      </c>
      <c r="I18" s="12" t="s">
        <v>470</v>
      </c>
      <c r="J18" s="12" t="s">
        <v>471</v>
      </c>
      <c r="K18" s="12" t="s">
        <v>429</v>
      </c>
      <c r="L18" s="12" t="s">
        <v>430</v>
      </c>
      <c r="M18" s="12"/>
    </row>
    <row r="19" spans="1:13" ht="24.4" customHeight="1">
      <c r="A19" s="139"/>
      <c r="B19" s="139"/>
      <c r="C19" s="140"/>
      <c r="D19" s="139"/>
      <c r="E19" s="147"/>
      <c r="F19" s="29" t="s">
        <v>424</v>
      </c>
      <c r="G19" s="12"/>
      <c r="H19" s="18"/>
      <c r="I19" s="12"/>
      <c r="J19" s="12"/>
      <c r="K19" s="12"/>
      <c r="L19" s="12"/>
      <c r="M19" s="12"/>
    </row>
    <row r="20" spans="1:13" ht="24.4" customHeight="1">
      <c r="A20" s="139"/>
      <c r="B20" s="139"/>
      <c r="C20" s="140"/>
      <c r="D20" s="139"/>
      <c r="E20" s="147"/>
      <c r="F20" s="29" t="s">
        <v>431</v>
      </c>
      <c r="G20" s="12"/>
      <c r="H20" s="18"/>
      <c r="I20" s="12"/>
      <c r="J20" s="12"/>
      <c r="K20" s="12"/>
      <c r="L20" s="12"/>
      <c r="M20" s="12"/>
    </row>
    <row r="21" spans="1:13" ht="24.4" customHeight="1">
      <c r="A21" s="139"/>
      <c r="B21" s="139"/>
      <c r="C21" s="140"/>
      <c r="D21" s="139"/>
      <c r="E21" s="147" t="s">
        <v>432</v>
      </c>
      <c r="F21" s="29" t="s">
        <v>433</v>
      </c>
      <c r="G21" s="12" t="s">
        <v>472</v>
      </c>
      <c r="H21" s="18" t="s">
        <v>473</v>
      </c>
      <c r="I21" s="12" t="s">
        <v>474</v>
      </c>
      <c r="J21" s="12" t="s">
        <v>475</v>
      </c>
      <c r="K21" s="12" t="s">
        <v>444</v>
      </c>
      <c r="L21" s="12" t="s">
        <v>476</v>
      </c>
      <c r="M21" s="12"/>
    </row>
    <row r="22" spans="1:13" ht="24.4" customHeight="1">
      <c r="A22" s="139"/>
      <c r="B22" s="139"/>
      <c r="C22" s="140"/>
      <c r="D22" s="139"/>
      <c r="E22" s="147"/>
      <c r="F22" s="29" t="s">
        <v>439</v>
      </c>
      <c r="G22" s="12" t="s">
        <v>477</v>
      </c>
      <c r="H22" s="18" t="s">
        <v>478</v>
      </c>
      <c r="I22" s="12" t="s">
        <v>479</v>
      </c>
      <c r="J22" s="12" t="s">
        <v>480</v>
      </c>
      <c r="K22" s="12" t="s">
        <v>444</v>
      </c>
      <c r="L22" s="12" t="s">
        <v>430</v>
      </c>
      <c r="M22" s="12"/>
    </row>
    <row r="23" spans="1:13" ht="29.25" customHeight="1">
      <c r="A23" s="139"/>
      <c r="B23" s="139"/>
      <c r="C23" s="140"/>
      <c r="D23" s="139"/>
      <c r="E23" s="147"/>
      <c r="F23" s="29" t="s">
        <v>445</v>
      </c>
      <c r="G23" s="12" t="s">
        <v>481</v>
      </c>
      <c r="H23" s="18" t="s">
        <v>482</v>
      </c>
      <c r="I23" s="12" t="s">
        <v>483</v>
      </c>
      <c r="J23" s="12" t="s">
        <v>484</v>
      </c>
      <c r="K23" s="12" t="s">
        <v>485</v>
      </c>
      <c r="L23" s="12" t="s">
        <v>457</v>
      </c>
      <c r="M23" s="12"/>
    </row>
    <row r="24" spans="1:13" ht="24.4" customHeight="1">
      <c r="A24" s="139"/>
      <c r="B24" s="139"/>
      <c r="C24" s="140"/>
      <c r="D24" s="139"/>
      <c r="E24" s="147" t="s">
        <v>450</v>
      </c>
      <c r="F24" s="29" t="s">
        <v>451</v>
      </c>
      <c r="G24" s="12"/>
      <c r="H24" s="18"/>
      <c r="I24" s="12"/>
      <c r="J24" s="12"/>
      <c r="K24" s="12"/>
      <c r="L24" s="12"/>
      <c r="M24" s="12"/>
    </row>
    <row r="25" spans="1:13" ht="24.4" customHeight="1">
      <c r="A25" s="139"/>
      <c r="B25" s="139"/>
      <c r="C25" s="140"/>
      <c r="D25" s="139"/>
      <c r="E25" s="147"/>
      <c r="F25" s="29" t="s">
        <v>452</v>
      </c>
      <c r="G25" s="12" t="s">
        <v>486</v>
      </c>
      <c r="H25" s="18" t="s">
        <v>463</v>
      </c>
      <c r="I25" s="12" t="s">
        <v>487</v>
      </c>
      <c r="J25" s="12" t="s">
        <v>480</v>
      </c>
      <c r="K25" s="12" t="s">
        <v>444</v>
      </c>
      <c r="L25" s="12" t="s">
        <v>476</v>
      </c>
      <c r="M25" s="12"/>
    </row>
    <row r="26" spans="1:13" ht="24.4" customHeight="1">
      <c r="A26" s="139"/>
      <c r="B26" s="139"/>
      <c r="C26" s="140"/>
      <c r="D26" s="139"/>
      <c r="E26" s="147"/>
      <c r="F26" s="29" t="s">
        <v>458</v>
      </c>
      <c r="G26" s="12"/>
      <c r="H26" s="18"/>
      <c r="I26" s="12"/>
      <c r="J26" s="12"/>
      <c r="K26" s="12"/>
      <c r="L26" s="12"/>
      <c r="M26" s="12"/>
    </row>
    <row r="27" spans="1:13" ht="24.4" customHeight="1">
      <c r="A27" s="139"/>
      <c r="B27" s="139"/>
      <c r="C27" s="140"/>
      <c r="D27" s="139"/>
      <c r="E27" s="147"/>
      <c r="F27" s="29" t="s">
        <v>459</v>
      </c>
      <c r="G27" s="12"/>
      <c r="H27" s="18"/>
      <c r="I27" s="12"/>
      <c r="J27" s="12"/>
      <c r="K27" s="12"/>
      <c r="L27" s="12"/>
      <c r="M27" s="12"/>
    </row>
    <row r="28" spans="1:13" ht="24.4" customHeight="1">
      <c r="A28" s="139"/>
      <c r="B28" s="139"/>
      <c r="C28" s="140"/>
      <c r="D28" s="139"/>
      <c r="E28" s="29" t="s">
        <v>460</v>
      </c>
      <c r="F28" s="29" t="s">
        <v>461</v>
      </c>
      <c r="G28" s="12" t="s">
        <v>488</v>
      </c>
      <c r="H28" s="18" t="s">
        <v>489</v>
      </c>
      <c r="I28" s="12" t="s">
        <v>490</v>
      </c>
      <c r="J28" s="12" t="s">
        <v>491</v>
      </c>
      <c r="K28" s="12" t="s">
        <v>444</v>
      </c>
      <c r="L28" s="12" t="s">
        <v>476</v>
      </c>
      <c r="M28" s="12"/>
    </row>
    <row r="29" spans="1:13" ht="29.25" customHeight="1">
      <c r="A29" s="139" t="s">
        <v>155</v>
      </c>
      <c r="B29" s="139" t="s">
        <v>492</v>
      </c>
      <c r="C29" s="140">
        <v>11</v>
      </c>
      <c r="D29" s="139" t="s">
        <v>493</v>
      </c>
      <c r="E29" s="147" t="s">
        <v>422</v>
      </c>
      <c r="F29" s="29" t="s">
        <v>423</v>
      </c>
      <c r="G29" s="12" t="s">
        <v>468</v>
      </c>
      <c r="H29" s="18" t="s">
        <v>179</v>
      </c>
      <c r="I29" s="12" t="s">
        <v>494</v>
      </c>
      <c r="J29" s="12" t="s">
        <v>495</v>
      </c>
      <c r="K29" s="12" t="s">
        <v>429</v>
      </c>
      <c r="L29" s="12" t="s">
        <v>430</v>
      </c>
      <c r="M29" s="12"/>
    </row>
    <row r="30" spans="1:13" ht="24.4" customHeight="1">
      <c r="A30" s="139"/>
      <c r="B30" s="139"/>
      <c r="C30" s="140"/>
      <c r="D30" s="139"/>
      <c r="E30" s="147"/>
      <c r="F30" s="29" t="s">
        <v>424</v>
      </c>
      <c r="G30" s="12"/>
      <c r="H30" s="18"/>
      <c r="I30" s="12"/>
      <c r="J30" s="12"/>
      <c r="K30" s="12"/>
      <c r="L30" s="12"/>
      <c r="M30" s="12"/>
    </row>
    <row r="31" spans="1:13" ht="24.4" customHeight="1">
      <c r="A31" s="139"/>
      <c r="B31" s="139"/>
      <c r="C31" s="140"/>
      <c r="D31" s="139"/>
      <c r="E31" s="147"/>
      <c r="F31" s="29" t="s">
        <v>431</v>
      </c>
      <c r="G31" s="12"/>
      <c r="H31" s="18"/>
      <c r="I31" s="12"/>
      <c r="J31" s="12"/>
      <c r="K31" s="12"/>
      <c r="L31" s="12"/>
      <c r="M31" s="12"/>
    </row>
    <row r="32" spans="1:13" ht="29.25" customHeight="1">
      <c r="A32" s="139"/>
      <c r="B32" s="139"/>
      <c r="C32" s="140"/>
      <c r="D32" s="139"/>
      <c r="E32" s="147" t="s">
        <v>432</v>
      </c>
      <c r="F32" s="29" t="s">
        <v>433</v>
      </c>
      <c r="G32" s="12" t="s">
        <v>496</v>
      </c>
      <c r="H32" s="18" t="s">
        <v>497</v>
      </c>
      <c r="I32" s="12" t="s">
        <v>498</v>
      </c>
      <c r="J32" s="12" t="s">
        <v>499</v>
      </c>
      <c r="K32" s="12" t="s">
        <v>500</v>
      </c>
      <c r="L32" s="12" t="s">
        <v>476</v>
      </c>
      <c r="M32" s="12"/>
    </row>
    <row r="33" spans="1:13" ht="24.4" customHeight="1">
      <c r="A33" s="139"/>
      <c r="B33" s="139"/>
      <c r="C33" s="140"/>
      <c r="D33" s="139"/>
      <c r="E33" s="147"/>
      <c r="F33" s="29" t="s">
        <v>439</v>
      </c>
      <c r="G33" s="12" t="s">
        <v>501</v>
      </c>
      <c r="H33" s="18" t="s">
        <v>489</v>
      </c>
      <c r="I33" s="12" t="s">
        <v>502</v>
      </c>
      <c r="J33" s="12" t="s">
        <v>503</v>
      </c>
      <c r="K33" s="12" t="s">
        <v>444</v>
      </c>
      <c r="L33" s="12" t="s">
        <v>476</v>
      </c>
      <c r="M33" s="12"/>
    </row>
    <row r="34" spans="1:13" ht="29.25" customHeight="1">
      <c r="A34" s="139"/>
      <c r="B34" s="139"/>
      <c r="C34" s="140"/>
      <c r="D34" s="139"/>
      <c r="E34" s="147"/>
      <c r="F34" s="29" t="s">
        <v>445</v>
      </c>
      <c r="G34" s="12" t="s">
        <v>481</v>
      </c>
      <c r="H34" s="18" t="s">
        <v>482</v>
      </c>
      <c r="I34" s="12" t="s">
        <v>483</v>
      </c>
      <c r="J34" s="12" t="s">
        <v>484</v>
      </c>
      <c r="K34" s="12" t="s">
        <v>485</v>
      </c>
      <c r="L34" s="12" t="s">
        <v>457</v>
      </c>
      <c r="M34" s="12"/>
    </row>
    <row r="35" spans="1:13" ht="24.4" customHeight="1">
      <c r="A35" s="139"/>
      <c r="B35" s="139"/>
      <c r="C35" s="140"/>
      <c r="D35" s="139"/>
      <c r="E35" s="147" t="s">
        <v>450</v>
      </c>
      <c r="F35" s="29" t="s">
        <v>451</v>
      </c>
      <c r="G35" s="12"/>
      <c r="H35" s="18"/>
      <c r="I35" s="12"/>
      <c r="J35" s="12"/>
      <c r="K35" s="12"/>
      <c r="L35" s="12"/>
      <c r="M35" s="12"/>
    </row>
    <row r="36" spans="1:13" ht="24.4" customHeight="1">
      <c r="A36" s="139"/>
      <c r="B36" s="139"/>
      <c r="C36" s="140"/>
      <c r="D36" s="139"/>
      <c r="E36" s="147"/>
      <c r="F36" s="29" t="s">
        <v>452</v>
      </c>
      <c r="G36" s="12" t="s">
        <v>504</v>
      </c>
      <c r="H36" s="18" t="s">
        <v>489</v>
      </c>
      <c r="I36" s="12" t="s">
        <v>505</v>
      </c>
      <c r="J36" s="12" t="s">
        <v>506</v>
      </c>
      <c r="K36" s="12" t="s">
        <v>444</v>
      </c>
      <c r="L36" s="12" t="s">
        <v>476</v>
      </c>
      <c r="M36" s="12"/>
    </row>
    <row r="37" spans="1:13" ht="24.4" customHeight="1">
      <c r="A37" s="139"/>
      <c r="B37" s="139"/>
      <c r="C37" s="140"/>
      <c r="D37" s="139"/>
      <c r="E37" s="147"/>
      <c r="F37" s="29" t="s">
        <v>458</v>
      </c>
      <c r="G37" s="12"/>
      <c r="H37" s="18"/>
      <c r="I37" s="12"/>
      <c r="J37" s="12"/>
      <c r="K37" s="12"/>
      <c r="L37" s="12"/>
      <c r="M37" s="12"/>
    </row>
    <row r="38" spans="1:13" ht="24.4" customHeight="1">
      <c r="A38" s="139"/>
      <c r="B38" s="139"/>
      <c r="C38" s="140"/>
      <c r="D38" s="139"/>
      <c r="E38" s="147"/>
      <c r="F38" s="29" t="s">
        <v>459</v>
      </c>
      <c r="G38" s="12"/>
      <c r="H38" s="18"/>
      <c r="I38" s="12"/>
      <c r="J38" s="12"/>
      <c r="K38" s="12"/>
      <c r="L38" s="12"/>
      <c r="M38" s="12"/>
    </row>
    <row r="39" spans="1:13" ht="24.4" customHeight="1">
      <c r="A39" s="139"/>
      <c r="B39" s="139"/>
      <c r="C39" s="140"/>
      <c r="D39" s="139"/>
      <c r="E39" s="29" t="s">
        <v>460</v>
      </c>
      <c r="F39" s="29" t="s">
        <v>461</v>
      </c>
      <c r="G39" s="12" t="s">
        <v>507</v>
      </c>
      <c r="H39" s="18" t="s">
        <v>489</v>
      </c>
      <c r="I39" s="12" t="s">
        <v>508</v>
      </c>
      <c r="J39" s="12" t="s">
        <v>509</v>
      </c>
      <c r="K39" s="12" t="s">
        <v>465</v>
      </c>
      <c r="L39" s="12" t="s">
        <v>476</v>
      </c>
      <c r="M39" s="12"/>
    </row>
    <row r="40" spans="1:13" ht="29.25" customHeight="1">
      <c r="A40" s="139" t="s">
        <v>155</v>
      </c>
      <c r="B40" s="139" t="s">
        <v>510</v>
      </c>
      <c r="C40" s="140">
        <v>5</v>
      </c>
      <c r="D40" s="139" t="s">
        <v>511</v>
      </c>
      <c r="E40" s="147" t="s">
        <v>422</v>
      </c>
      <c r="F40" s="29" t="s">
        <v>423</v>
      </c>
      <c r="G40" s="12" t="s">
        <v>468</v>
      </c>
      <c r="H40" s="18" t="s">
        <v>473</v>
      </c>
      <c r="I40" s="12" t="s">
        <v>512</v>
      </c>
      <c r="J40" s="12" t="s">
        <v>513</v>
      </c>
      <c r="K40" s="12" t="s">
        <v>429</v>
      </c>
      <c r="L40" s="12" t="s">
        <v>514</v>
      </c>
      <c r="M40" s="12"/>
    </row>
    <row r="41" spans="1:13" ht="24.4" customHeight="1">
      <c r="A41" s="139"/>
      <c r="B41" s="139"/>
      <c r="C41" s="140"/>
      <c r="D41" s="139"/>
      <c r="E41" s="147"/>
      <c r="F41" s="29" t="s">
        <v>424</v>
      </c>
      <c r="G41" s="12"/>
      <c r="H41" s="18"/>
      <c r="I41" s="12"/>
      <c r="J41" s="12"/>
      <c r="K41" s="12"/>
      <c r="L41" s="12"/>
      <c r="M41" s="12"/>
    </row>
    <row r="42" spans="1:13" ht="24.4" customHeight="1">
      <c r="A42" s="139"/>
      <c r="B42" s="139"/>
      <c r="C42" s="140"/>
      <c r="D42" s="139"/>
      <c r="E42" s="147"/>
      <c r="F42" s="29" t="s">
        <v>431</v>
      </c>
      <c r="G42" s="12"/>
      <c r="H42" s="18"/>
      <c r="I42" s="12"/>
      <c r="J42" s="12"/>
      <c r="K42" s="12"/>
      <c r="L42" s="12"/>
      <c r="M42" s="12"/>
    </row>
    <row r="43" spans="1:13" ht="39.6" customHeight="1">
      <c r="A43" s="139"/>
      <c r="B43" s="139"/>
      <c r="C43" s="140"/>
      <c r="D43" s="139"/>
      <c r="E43" s="147" t="s">
        <v>432</v>
      </c>
      <c r="F43" s="29" t="s">
        <v>433</v>
      </c>
      <c r="G43" s="12" t="s">
        <v>515</v>
      </c>
      <c r="H43" s="18" t="s">
        <v>516</v>
      </c>
      <c r="I43" s="12" t="s">
        <v>511</v>
      </c>
      <c r="J43" s="12" t="s">
        <v>517</v>
      </c>
      <c r="K43" s="12" t="s">
        <v>518</v>
      </c>
      <c r="L43" s="12" t="s">
        <v>430</v>
      </c>
      <c r="M43" s="12"/>
    </row>
    <row r="44" spans="1:13" ht="29.25" customHeight="1">
      <c r="A44" s="139"/>
      <c r="B44" s="139"/>
      <c r="C44" s="140"/>
      <c r="D44" s="139"/>
      <c r="E44" s="147"/>
      <c r="F44" s="29" t="s">
        <v>439</v>
      </c>
      <c r="G44" s="12" t="s">
        <v>519</v>
      </c>
      <c r="H44" s="18" t="s">
        <v>489</v>
      </c>
      <c r="I44" s="12" t="s">
        <v>520</v>
      </c>
      <c r="J44" s="12" t="s">
        <v>480</v>
      </c>
      <c r="K44" s="12" t="s">
        <v>444</v>
      </c>
      <c r="L44" s="12" t="s">
        <v>476</v>
      </c>
      <c r="M44" s="12"/>
    </row>
    <row r="45" spans="1:13" ht="29.25" customHeight="1">
      <c r="A45" s="139"/>
      <c r="B45" s="139"/>
      <c r="C45" s="140"/>
      <c r="D45" s="139"/>
      <c r="E45" s="147"/>
      <c r="F45" s="29" t="s">
        <v>445</v>
      </c>
      <c r="G45" s="12" t="s">
        <v>481</v>
      </c>
      <c r="H45" s="18" t="s">
        <v>482</v>
      </c>
      <c r="I45" s="12" t="s">
        <v>483</v>
      </c>
      <c r="J45" s="12" t="s">
        <v>484</v>
      </c>
      <c r="K45" s="12" t="s">
        <v>485</v>
      </c>
      <c r="L45" s="12" t="s">
        <v>457</v>
      </c>
      <c r="M45" s="12"/>
    </row>
    <row r="46" spans="1:13" ht="24.4" customHeight="1">
      <c r="A46" s="139"/>
      <c r="B46" s="139"/>
      <c r="C46" s="140"/>
      <c r="D46" s="139"/>
      <c r="E46" s="147" t="s">
        <v>450</v>
      </c>
      <c r="F46" s="29" t="s">
        <v>451</v>
      </c>
      <c r="G46" s="12" t="s">
        <v>521</v>
      </c>
      <c r="H46" s="18" t="s">
        <v>522</v>
      </c>
      <c r="I46" s="12" t="s">
        <v>523</v>
      </c>
      <c r="J46" s="12" t="s">
        <v>524</v>
      </c>
      <c r="K46" s="12" t="s">
        <v>525</v>
      </c>
      <c r="L46" s="12" t="s">
        <v>476</v>
      </c>
      <c r="M46" s="12"/>
    </row>
    <row r="47" spans="1:13" ht="24.4" customHeight="1">
      <c r="A47" s="139"/>
      <c r="B47" s="139"/>
      <c r="C47" s="140"/>
      <c r="D47" s="139"/>
      <c r="E47" s="147"/>
      <c r="F47" s="29" t="s">
        <v>452</v>
      </c>
      <c r="G47" s="12"/>
      <c r="H47" s="18"/>
      <c r="I47" s="12"/>
      <c r="J47" s="12"/>
      <c r="K47" s="12"/>
      <c r="L47" s="12"/>
      <c r="M47" s="12"/>
    </row>
    <row r="48" spans="1:13" ht="24.4" customHeight="1">
      <c r="A48" s="139"/>
      <c r="B48" s="139"/>
      <c r="C48" s="140"/>
      <c r="D48" s="139"/>
      <c r="E48" s="147"/>
      <c r="F48" s="29" t="s">
        <v>458</v>
      </c>
      <c r="G48" s="12"/>
      <c r="H48" s="18"/>
      <c r="I48" s="12"/>
      <c r="J48" s="12"/>
      <c r="K48" s="12"/>
      <c r="L48" s="12"/>
      <c r="M48" s="12"/>
    </row>
    <row r="49" spans="1:13" ht="24.4" customHeight="1">
      <c r="A49" s="139"/>
      <c r="B49" s="139"/>
      <c r="C49" s="140"/>
      <c r="D49" s="139"/>
      <c r="E49" s="147"/>
      <c r="F49" s="29" t="s">
        <v>459</v>
      </c>
      <c r="G49" s="12"/>
      <c r="H49" s="18"/>
      <c r="I49" s="12"/>
      <c r="J49" s="12"/>
      <c r="K49" s="12"/>
      <c r="L49" s="12"/>
      <c r="M49" s="12"/>
    </row>
    <row r="50" spans="1:13" ht="24.4" customHeight="1">
      <c r="A50" s="139"/>
      <c r="B50" s="139"/>
      <c r="C50" s="140"/>
      <c r="D50" s="139"/>
      <c r="E50" s="29" t="s">
        <v>460</v>
      </c>
      <c r="F50" s="29" t="s">
        <v>461</v>
      </c>
      <c r="G50" s="12" t="s">
        <v>526</v>
      </c>
      <c r="H50" s="18" t="s">
        <v>489</v>
      </c>
      <c r="I50" s="12" t="s">
        <v>527</v>
      </c>
      <c r="J50" s="12" t="s">
        <v>491</v>
      </c>
      <c r="K50" s="12" t="s">
        <v>444</v>
      </c>
      <c r="L50" s="12" t="s">
        <v>476</v>
      </c>
      <c r="M50" s="12"/>
    </row>
    <row r="51" spans="1:13" ht="29.25" customHeight="1">
      <c r="A51" s="139" t="s">
        <v>155</v>
      </c>
      <c r="B51" s="139" t="s">
        <v>528</v>
      </c>
      <c r="C51" s="140">
        <v>3.2</v>
      </c>
      <c r="D51" s="139" t="s">
        <v>529</v>
      </c>
      <c r="E51" s="147" t="s">
        <v>422</v>
      </c>
      <c r="F51" s="29" t="s">
        <v>423</v>
      </c>
      <c r="G51" s="12" t="s">
        <v>468</v>
      </c>
      <c r="H51" s="18" t="s">
        <v>530</v>
      </c>
      <c r="I51" s="12" t="s">
        <v>531</v>
      </c>
      <c r="J51" s="12" t="s">
        <v>471</v>
      </c>
      <c r="K51" s="12" t="s">
        <v>429</v>
      </c>
      <c r="L51" s="12" t="s">
        <v>430</v>
      </c>
      <c r="M51" s="12"/>
    </row>
    <row r="52" spans="1:13" ht="24.4" customHeight="1">
      <c r="A52" s="139"/>
      <c r="B52" s="139"/>
      <c r="C52" s="140"/>
      <c r="D52" s="139"/>
      <c r="E52" s="147"/>
      <c r="F52" s="29" t="s">
        <v>424</v>
      </c>
      <c r="G52" s="12"/>
      <c r="H52" s="18"/>
      <c r="I52" s="12"/>
      <c r="J52" s="12"/>
      <c r="K52" s="12"/>
      <c r="L52" s="12"/>
      <c r="M52" s="12"/>
    </row>
    <row r="53" spans="1:13" ht="24.4" customHeight="1">
      <c r="A53" s="139"/>
      <c r="B53" s="139"/>
      <c r="C53" s="140"/>
      <c r="D53" s="139"/>
      <c r="E53" s="147"/>
      <c r="F53" s="29" t="s">
        <v>431</v>
      </c>
      <c r="G53" s="12"/>
      <c r="H53" s="18"/>
      <c r="I53" s="12"/>
      <c r="J53" s="12"/>
      <c r="K53" s="12"/>
      <c r="L53" s="12"/>
      <c r="M53" s="12"/>
    </row>
    <row r="54" spans="1:13" ht="39.6" customHeight="1">
      <c r="A54" s="139"/>
      <c r="B54" s="139"/>
      <c r="C54" s="140"/>
      <c r="D54" s="139"/>
      <c r="E54" s="147" t="s">
        <v>432</v>
      </c>
      <c r="F54" s="29" t="s">
        <v>433</v>
      </c>
      <c r="G54" s="12" t="s">
        <v>532</v>
      </c>
      <c r="H54" s="18" t="s">
        <v>533</v>
      </c>
      <c r="I54" s="12" t="s">
        <v>534</v>
      </c>
      <c r="J54" s="12" t="s">
        <v>535</v>
      </c>
      <c r="K54" s="12" t="s">
        <v>518</v>
      </c>
      <c r="L54" s="12" t="s">
        <v>430</v>
      </c>
      <c r="M54" s="12"/>
    </row>
    <row r="55" spans="1:13" ht="39.6" customHeight="1">
      <c r="A55" s="139"/>
      <c r="B55" s="139"/>
      <c r="C55" s="140"/>
      <c r="D55" s="139"/>
      <c r="E55" s="147"/>
      <c r="F55" s="29" t="s">
        <v>439</v>
      </c>
      <c r="G55" s="12" t="s">
        <v>536</v>
      </c>
      <c r="H55" s="18" t="s">
        <v>447</v>
      </c>
      <c r="I55" s="12" t="s">
        <v>537</v>
      </c>
      <c r="J55" s="12" t="s">
        <v>535</v>
      </c>
      <c r="K55" s="12" t="s">
        <v>444</v>
      </c>
      <c r="L55" s="12" t="s">
        <v>430</v>
      </c>
      <c r="M55" s="12"/>
    </row>
    <row r="56" spans="1:13" ht="39.6" customHeight="1">
      <c r="A56" s="139"/>
      <c r="B56" s="139"/>
      <c r="C56" s="140"/>
      <c r="D56" s="139"/>
      <c r="E56" s="147"/>
      <c r="F56" s="29" t="s">
        <v>445</v>
      </c>
      <c r="G56" s="12" t="s">
        <v>538</v>
      </c>
      <c r="H56" s="18" t="s">
        <v>447</v>
      </c>
      <c r="I56" s="12" t="s">
        <v>539</v>
      </c>
      <c r="J56" s="12" t="s">
        <v>535</v>
      </c>
      <c r="K56" s="12" t="s">
        <v>444</v>
      </c>
      <c r="L56" s="12" t="s">
        <v>430</v>
      </c>
      <c r="M56" s="12"/>
    </row>
    <row r="57" spans="1:13" ht="24.4" customHeight="1">
      <c r="A57" s="139"/>
      <c r="B57" s="139"/>
      <c r="C57" s="140"/>
      <c r="D57" s="139"/>
      <c r="E57" s="147" t="s">
        <v>450</v>
      </c>
      <c r="F57" s="29" t="s">
        <v>451</v>
      </c>
      <c r="G57" s="12"/>
      <c r="H57" s="18"/>
      <c r="I57" s="12"/>
      <c r="J57" s="12"/>
      <c r="K57" s="12"/>
      <c r="L57" s="12"/>
      <c r="M57" s="12"/>
    </row>
    <row r="58" spans="1:13" ht="39.6" customHeight="1">
      <c r="A58" s="139"/>
      <c r="B58" s="139"/>
      <c r="C58" s="140"/>
      <c r="D58" s="139"/>
      <c r="E58" s="147"/>
      <c r="F58" s="29" t="s">
        <v>452</v>
      </c>
      <c r="G58" s="12" t="s">
        <v>540</v>
      </c>
      <c r="H58" s="18" t="s">
        <v>541</v>
      </c>
      <c r="I58" s="12" t="s">
        <v>540</v>
      </c>
      <c r="J58" s="12" t="s">
        <v>542</v>
      </c>
      <c r="K58" s="12" t="s">
        <v>485</v>
      </c>
      <c r="L58" s="12" t="s">
        <v>457</v>
      </c>
      <c r="M58" s="12"/>
    </row>
    <row r="59" spans="1:13" ht="24.4" customHeight="1">
      <c r="A59" s="139"/>
      <c r="B59" s="139"/>
      <c r="C59" s="140"/>
      <c r="D59" s="139"/>
      <c r="E59" s="147"/>
      <c r="F59" s="29" t="s">
        <v>458</v>
      </c>
      <c r="G59" s="12"/>
      <c r="H59" s="18"/>
      <c r="I59" s="12"/>
      <c r="J59" s="12"/>
      <c r="K59" s="12"/>
      <c r="L59" s="12"/>
      <c r="M59" s="12"/>
    </row>
    <row r="60" spans="1:13" ht="24.4" customHeight="1">
      <c r="A60" s="139"/>
      <c r="B60" s="139"/>
      <c r="C60" s="140"/>
      <c r="D60" s="139"/>
      <c r="E60" s="147"/>
      <c r="F60" s="29" t="s">
        <v>459</v>
      </c>
      <c r="G60" s="12"/>
      <c r="H60" s="18"/>
      <c r="I60" s="12"/>
      <c r="J60" s="12"/>
      <c r="K60" s="12"/>
      <c r="L60" s="12"/>
      <c r="M60" s="12"/>
    </row>
    <row r="61" spans="1:13" ht="24.4" customHeight="1">
      <c r="A61" s="139"/>
      <c r="B61" s="139"/>
      <c r="C61" s="140"/>
      <c r="D61" s="139"/>
      <c r="E61" s="29" t="s">
        <v>460</v>
      </c>
      <c r="F61" s="29" t="s">
        <v>461</v>
      </c>
      <c r="G61" s="12" t="s">
        <v>543</v>
      </c>
      <c r="H61" s="18" t="s">
        <v>478</v>
      </c>
      <c r="I61" s="12" t="s">
        <v>544</v>
      </c>
      <c r="J61" s="12" t="s">
        <v>491</v>
      </c>
      <c r="K61" s="12" t="s">
        <v>444</v>
      </c>
      <c r="L61" s="12" t="s">
        <v>430</v>
      </c>
      <c r="M61" s="12"/>
    </row>
    <row r="62" spans="1:13" ht="29.25" customHeight="1">
      <c r="A62" s="139" t="s">
        <v>155</v>
      </c>
      <c r="B62" s="139" t="s">
        <v>545</v>
      </c>
      <c r="C62" s="140">
        <v>13.616377999999999</v>
      </c>
      <c r="D62" s="139" t="s">
        <v>546</v>
      </c>
      <c r="E62" s="147" t="s">
        <v>422</v>
      </c>
      <c r="F62" s="29" t="s">
        <v>423</v>
      </c>
      <c r="G62" s="12" t="s">
        <v>468</v>
      </c>
      <c r="H62" s="18" t="s">
        <v>547</v>
      </c>
      <c r="I62" s="12" t="s">
        <v>548</v>
      </c>
      <c r="J62" s="12" t="s">
        <v>549</v>
      </c>
      <c r="K62" s="12" t="s">
        <v>429</v>
      </c>
      <c r="L62" s="12" t="s">
        <v>514</v>
      </c>
      <c r="M62" s="12"/>
    </row>
    <row r="63" spans="1:13" ht="24.4" customHeight="1">
      <c r="A63" s="139"/>
      <c r="B63" s="139"/>
      <c r="C63" s="140"/>
      <c r="D63" s="139"/>
      <c r="E63" s="147"/>
      <c r="F63" s="29" t="s">
        <v>424</v>
      </c>
      <c r="G63" s="12"/>
      <c r="H63" s="18"/>
      <c r="I63" s="12"/>
      <c r="J63" s="12"/>
      <c r="K63" s="12"/>
      <c r="L63" s="12"/>
      <c r="M63" s="12"/>
    </row>
    <row r="64" spans="1:13" ht="24.4" customHeight="1">
      <c r="A64" s="139"/>
      <c r="B64" s="139"/>
      <c r="C64" s="140"/>
      <c r="D64" s="139"/>
      <c r="E64" s="147"/>
      <c r="F64" s="29" t="s">
        <v>431</v>
      </c>
      <c r="G64" s="12"/>
      <c r="H64" s="18"/>
      <c r="I64" s="12"/>
      <c r="J64" s="12"/>
      <c r="K64" s="12"/>
      <c r="L64" s="12"/>
      <c r="M64" s="12"/>
    </row>
    <row r="65" spans="1:13" ht="29.25" customHeight="1">
      <c r="A65" s="139"/>
      <c r="B65" s="139"/>
      <c r="C65" s="140"/>
      <c r="D65" s="139"/>
      <c r="E65" s="147" t="s">
        <v>432</v>
      </c>
      <c r="F65" s="147" t="s">
        <v>433</v>
      </c>
      <c r="G65" s="12" t="s">
        <v>550</v>
      </c>
      <c r="H65" s="18" t="s">
        <v>551</v>
      </c>
      <c r="I65" s="12" t="s">
        <v>552</v>
      </c>
      <c r="J65" s="12" t="s">
        <v>553</v>
      </c>
      <c r="K65" s="12" t="s">
        <v>554</v>
      </c>
      <c r="L65" s="12" t="s">
        <v>476</v>
      </c>
      <c r="M65" s="12"/>
    </row>
    <row r="66" spans="1:13" ht="29.25" customHeight="1">
      <c r="A66" s="139"/>
      <c r="B66" s="139"/>
      <c r="C66" s="140"/>
      <c r="D66" s="139"/>
      <c r="E66" s="147"/>
      <c r="F66" s="147"/>
      <c r="G66" s="12" t="s">
        <v>555</v>
      </c>
      <c r="H66" s="18" t="s">
        <v>556</v>
      </c>
      <c r="I66" s="12" t="s">
        <v>557</v>
      </c>
      <c r="J66" s="12" t="s">
        <v>558</v>
      </c>
      <c r="K66" s="12" t="s">
        <v>559</v>
      </c>
      <c r="L66" s="12" t="s">
        <v>476</v>
      </c>
      <c r="M66" s="12"/>
    </row>
    <row r="67" spans="1:13" ht="24.4" customHeight="1">
      <c r="A67" s="139"/>
      <c r="B67" s="139"/>
      <c r="C67" s="140"/>
      <c r="D67" s="139"/>
      <c r="E67" s="147"/>
      <c r="F67" s="29" t="s">
        <v>439</v>
      </c>
      <c r="G67" s="12" t="s">
        <v>560</v>
      </c>
      <c r="H67" s="18" t="s">
        <v>478</v>
      </c>
      <c r="I67" s="12" t="s">
        <v>561</v>
      </c>
      <c r="J67" s="12" t="s">
        <v>480</v>
      </c>
      <c r="K67" s="12" t="s">
        <v>444</v>
      </c>
      <c r="L67" s="12" t="s">
        <v>430</v>
      </c>
      <c r="M67" s="12"/>
    </row>
    <row r="68" spans="1:13" ht="29.25" customHeight="1">
      <c r="A68" s="139"/>
      <c r="B68" s="139"/>
      <c r="C68" s="140"/>
      <c r="D68" s="139"/>
      <c r="E68" s="147"/>
      <c r="F68" s="29" t="s">
        <v>445</v>
      </c>
      <c r="G68" s="12" t="s">
        <v>481</v>
      </c>
      <c r="H68" s="18" t="s">
        <v>482</v>
      </c>
      <c r="I68" s="12" t="s">
        <v>483</v>
      </c>
      <c r="J68" s="12" t="s">
        <v>562</v>
      </c>
      <c r="K68" s="12" t="s">
        <v>485</v>
      </c>
      <c r="L68" s="12" t="s">
        <v>457</v>
      </c>
      <c r="M68" s="12"/>
    </row>
    <row r="69" spans="1:13" ht="24.4" customHeight="1">
      <c r="A69" s="139"/>
      <c r="B69" s="139"/>
      <c r="C69" s="140"/>
      <c r="D69" s="139"/>
      <c r="E69" s="147" t="s">
        <v>450</v>
      </c>
      <c r="F69" s="29" t="s">
        <v>451</v>
      </c>
      <c r="G69" s="12"/>
      <c r="H69" s="18"/>
      <c r="I69" s="12"/>
      <c r="J69" s="12"/>
      <c r="K69" s="12"/>
      <c r="L69" s="12"/>
      <c r="M69" s="12"/>
    </row>
    <row r="70" spans="1:13" ht="39.6" customHeight="1">
      <c r="A70" s="139"/>
      <c r="B70" s="139"/>
      <c r="C70" s="140"/>
      <c r="D70" s="139"/>
      <c r="E70" s="147"/>
      <c r="F70" s="29" t="s">
        <v>452</v>
      </c>
      <c r="G70" s="12" t="s">
        <v>563</v>
      </c>
      <c r="H70" s="18" t="s">
        <v>564</v>
      </c>
      <c r="I70" s="12" t="s">
        <v>565</v>
      </c>
      <c r="J70" s="12" t="s">
        <v>566</v>
      </c>
      <c r="K70" s="12" t="s">
        <v>485</v>
      </c>
      <c r="L70" s="12" t="s">
        <v>457</v>
      </c>
      <c r="M70" s="12"/>
    </row>
    <row r="71" spans="1:13" ht="24.4" customHeight="1">
      <c r="A71" s="139"/>
      <c r="B71" s="139"/>
      <c r="C71" s="140"/>
      <c r="D71" s="139"/>
      <c r="E71" s="147"/>
      <c r="F71" s="29" t="s">
        <v>458</v>
      </c>
      <c r="G71" s="12"/>
      <c r="H71" s="18"/>
      <c r="I71" s="12"/>
      <c r="J71" s="12"/>
      <c r="K71" s="12"/>
      <c r="L71" s="12"/>
      <c r="M71" s="12"/>
    </row>
    <row r="72" spans="1:13" ht="24.4" customHeight="1">
      <c r="A72" s="139"/>
      <c r="B72" s="139"/>
      <c r="C72" s="140"/>
      <c r="D72" s="139"/>
      <c r="E72" s="147"/>
      <c r="F72" s="29" t="s">
        <v>459</v>
      </c>
      <c r="G72" s="12"/>
      <c r="H72" s="18"/>
      <c r="I72" s="12"/>
      <c r="J72" s="12"/>
      <c r="K72" s="12"/>
      <c r="L72" s="12"/>
      <c r="M72" s="12"/>
    </row>
    <row r="73" spans="1:13" ht="24.4" customHeight="1">
      <c r="A73" s="139"/>
      <c r="B73" s="139"/>
      <c r="C73" s="140"/>
      <c r="D73" s="139"/>
      <c r="E73" s="29" t="s">
        <v>460</v>
      </c>
      <c r="F73" s="29" t="s">
        <v>461</v>
      </c>
      <c r="G73" s="12" t="s">
        <v>488</v>
      </c>
      <c r="H73" s="18" t="s">
        <v>567</v>
      </c>
      <c r="I73" s="12" t="s">
        <v>568</v>
      </c>
      <c r="J73" s="12" t="s">
        <v>491</v>
      </c>
      <c r="K73" s="12" t="s">
        <v>444</v>
      </c>
      <c r="L73" s="12" t="s">
        <v>476</v>
      </c>
      <c r="M73" s="12"/>
    </row>
    <row r="74" spans="1:13" ht="29.25" customHeight="1">
      <c r="A74" s="139" t="s">
        <v>155</v>
      </c>
      <c r="B74" s="139" t="s">
        <v>569</v>
      </c>
      <c r="C74" s="140">
        <v>90</v>
      </c>
      <c r="D74" s="139" t="s">
        <v>570</v>
      </c>
      <c r="E74" s="147" t="s">
        <v>422</v>
      </c>
      <c r="F74" s="29" t="s">
        <v>423</v>
      </c>
      <c r="G74" s="12" t="s">
        <v>468</v>
      </c>
      <c r="H74" s="18" t="s">
        <v>463</v>
      </c>
      <c r="I74" s="12" t="s">
        <v>571</v>
      </c>
      <c r="J74" s="12" t="s">
        <v>471</v>
      </c>
      <c r="K74" s="12" t="s">
        <v>429</v>
      </c>
      <c r="L74" s="12" t="s">
        <v>514</v>
      </c>
      <c r="M74" s="12"/>
    </row>
    <row r="75" spans="1:13" ht="24.4" customHeight="1">
      <c r="A75" s="139"/>
      <c r="B75" s="139"/>
      <c r="C75" s="140"/>
      <c r="D75" s="139"/>
      <c r="E75" s="147"/>
      <c r="F75" s="29" t="s">
        <v>424</v>
      </c>
      <c r="G75" s="12"/>
      <c r="H75" s="18"/>
      <c r="I75" s="12"/>
      <c r="J75" s="12"/>
      <c r="K75" s="12"/>
      <c r="L75" s="12"/>
      <c r="M75" s="12"/>
    </row>
    <row r="76" spans="1:13" ht="24.4" customHeight="1">
      <c r="A76" s="139"/>
      <c r="B76" s="139"/>
      <c r="C76" s="140"/>
      <c r="D76" s="139"/>
      <c r="E76" s="147"/>
      <c r="F76" s="29" t="s">
        <v>431</v>
      </c>
      <c r="G76" s="12"/>
      <c r="H76" s="18"/>
      <c r="I76" s="12"/>
      <c r="J76" s="12"/>
      <c r="K76" s="12"/>
      <c r="L76" s="12"/>
      <c r="M76" s="12"/>
    </row>
    <row r="77" spans="1:13" ht="29.25" customHeight="1">
      <c r="A77" s="139"/>
      <c r="B77" s="139"/>
      <c r="C77" s="140"/>
      <c r="D77" s="139"/>
      <c r="E77" s="147" t="s">
        <v>432</v>
      </c>
      <c r="F77" s="147" t="s">
        <v>433</v>
      </c>
      <c r="G77" s="12" t="s">
        <v>572</v>
      </c>
      <c r="H77" s="18" t="s">
        <v>573</v>
      </c>
      <c r="I77" s="12" t="s">
        <v>574</v>
      </c>
      <c r="J77" s="12" t="s">
        <v>575</v>
      </c>
      <c r="K77" s="12" t="s">
        <v>576</v>
      </c>
      <c r="L77" s="12" t="s">
        <v>476</v>
      </c>
      <c r="M77" s="12"/>
    </row>
    <row r="78" spans="1:13" ht="39.6" customHeight="1">
      <c r="A78" s="139"/>
      <c r="B78" s="139"/>
      <c r="C78" s="140"/>
      <c r="D78" s="139"/>
      <c r="E78" s="147"/>
      <c r="F78" s="147"/>
      <c r="G78" s="12" t="s">
        <v>577</v>
      </c>
      <c r="H78" s="18" t="s">
        <v>578</v>
      </c>
      <c r="I78" s="12" t="s">
        <v>579</v>
      </c>
      <c r="J78" s="12" t="s">
        <v>580</v>
      </c>
      <c r="K78" s="12" t="s">
        <v>438</v>
      </c>
      <c r="L78" s="12" t="s">
        <v>476</v>
      </c>
      <c r="M78" s="12"/>
    </row>
    <row r="79" spans="1:13" ht="29.25" customHeight="1">
      <c r="A79" s="139"/>
      <c r="B79" s="139"/>
      <c r="C79" s="140"/>
      <c r="D79" s="139"/>
      <c r="E79" s="147"/>
      <c r="F79" s="147"/>
      <c r="G79" s="12" t="s">
        <v>581</v>
      </c>
      <c r="H79" s="18" t="s">
        <v>582</v>
      </c>
      <c r="I79" s="12" t="s">
        <v>583</v>
      </c>
      <c r="J79" s="12" t="s">
        <v>584</v>
      </c>
      <c r="K79" s="12" t="s">
        <v>585</v>
      </c>
      <c r="L79" s="12" t="s">
        <v>476</v>
      </c>
      <c r="M79" s="12"/>
    </row>
    <row r="80" spans="1:13" ht="24.4" customHeight="1">
      <c r="A80" s="139"/>
      <c r="B80" s="139"/>
      <c r="C80" s="140"/>
      <c r="D80" s="139"/>
      <c r="E80" s="147"/>
      <c r="F80" s="147" t="s">
        <v>439</v>
      </c>
      <c r="G80" s="12" t="s">
        <v>586</v>
      </c>
      <c r="H80" s="18" t="s">
        <v>463</v>
      </c>
      <c r="I80" s="12" t="s">
        <v>587</v>
      </c>
      <c r="J80" s="12" t="s">
        <v>588</v>
      </c>
      <c r="K80" s="12" t="s">
        <v>444</v>
      </c>
      <c r="L80" s="12" t="s">
        <v>476</v>
      </c>
      <c r="M80" s="12"/>
    </row>
    <row r="81" spans="1:13" ht="24.4" customHeight="1">
      <c r="A81" s="139"/>
      <c r="B81" s="139"/>
      <c r="C81" s="140"/>
      <c r="D81" s="139"/>
      <c r="E81" s="147"/>
      <c r="F81" s="147"/>
      <c r="G81" s="12" t="s">
        <v>589</v>
      </c>
      <c r="H81" s="18" t="s">
        <v>489</v>
      </c>
      <c r="I81" s="12" t="s">
        <v>590</v>
      </c>
      <c r="J81" s="12" t="s">
        <v>588</v>
      </c>
      <c r="K81" s="12" t="s">
        <v>444</v>
      </c>
      <c r="L81" s="12" t="s">
        <v>476</v>
      </c>
      <c r="M81" s="12"/>
    </row>
    <row r="82" spans="1:13" ht="29.25" customHeight="1">
      <c r="A82" s="139"/>
      <c r="B82" s="139"/>
      <c r="C82" s="140"/>
      <c r="D82" s="139"/>
      <c r="E82" s="147"/>
      <c r="F82" s="29" t="s">
        <v>445</v>
      </c>
      <c r="G82" s="12" t="s">
        <v>481</v>
      </c>
      <c r="H82" s="18" t="s">
        <v>482</v>
      </c>
      <c r="I82" s="12" t="s">
        <v>483</v>
      </c>
      <c r="J82" s="12" t="s">
        <v>562</v>
      </c>
      <c r="K82" s="12" t="s">
        <v>485</v>
      </c>
      <c r="L82" s="12" t="s">
        <v>457</v>
      </c>
      <c r="M82" s="12"/>
    </row>
    <row r="83" spans="1:13" ht="24.4" customHeight="1">
      <c r="A83" s="139"/>
      <c r="B83" s="139"/>
      <c r="C83" s="140"/>
      <c r="D83" s="139"/>
      <c r="E83" s="147" t="s">
        <v>450</v>
      </c>
      <c r="F83" s="29" t="s">
        <v>451</v>
      </c>
      <c r="G83" s="12"/>
      <c r="H83" s="18"/>
      <c r="I83" s="12"/>
      <c r="J83" s="12"/>
      <c r="K83" s="12"/>
      <c r="L83" s="12"/>
      <c r="M83" s="12"/>
    </row>
    <row r="84" spans="1:13" ht="24.4" customHeight="1">
      <c r="A84" s="139"/>
      <c r="B84" s="139"/>
      <c r="C84" s="140"/>
      <c r="D84" s="139"/>
      <c r="E84" s="147"/>
      <c r="F84" s="29" t="s">
        <v>452</v>
      </c>
      <c r="G84" s="12" t="s">
        <v>591</v>
      </c>
      <c r="H84" s="18" t="s">
        <v>489</v>
      </c>
      <c r="I84" s="12" t="s">
        <v>592</v>
      </c>
      <c r="J84" s="12" t="s">
        <v>491</v>
      </c>
      <c r="K84" s="12" t="s">
        <v>444</v>
      </c>
      <c r="L84" s="12" t="s">
        <v>476</v>
      </c>
      <c r="M84" s="12"/>
    </row>
    <row r="85" spans="1:13" ht="24.4" customHeight="1">
      <c r="A85" s="139"/>
      <c r="B85" s="139"/>
      <c r="C85" s="140"/>
      <c r="D85" s="139"/>
      <c r="E85" s="147"/>
      <c r="F85" s="29" t="s">
        <v>458</v>
      </c>
      <c r="G85" s="12"/>
      <c r="H85" s="18"/>
      <c r="I85" s="12"/>
      <c r="J85" s="12"/>
      <c r="K85" s="12"/>
      <c r="L85" s="12"/>
      <c r="M85" s="12"/>
    </row>
    <row r="86" spans="1:13" ht="24.4" customHeight="1">
      <c r="A86" s="139"/>
      <c r="B86" s="139"/>
      <c r="C86" s="140"/>
      <c r="D86" s="139"/>
      <c r="E86" s="147"/>
      <c r="F86" s="29" t="s">
        <v>459</v>
      </c>
      <c r="G86" s="12"/>
      <c r="H86" s="18"/>
      <c r="I86" s="12"/>
      <c r="J86" s="12"/>
      <c r="K86" s="12"/>
      <c r="L86" s="12"/>
      <c r="M86" s="12"/>
    </row>
    <row r="87" spans="1:13" ht="24.4" customHeight="1">
      <c r="A87" s="139"/>
      <c r="B87" s="139"/>
      <c r="C87" s="140"/>
      <c r="D87" s="139"/>
      <c r="E87" s="29" t="s">
        <v>460</v>
      </c>
      <c r="F87" s="29" t="s">
        <v>461</v>
      </c>
      <c r="G87" s="12" t="s">
        <v>507</v>
      </c>
      <c r="H87" s="18" t="s">
        <v>593</v>
      </c>
      <c r="I87" s="12" t="s">
        <v>594</v>
      </c>
      <c r="J87" s="12" t="s">
        <v>491</v>
      </c>
      <c r="K87" s="12" t="s">
        <v>444</v>
      </c>
      <c r="L87" s="12" t="s">
        <v>476</v>
      </c>
      <c r="M87" s="12"/>
    </row>
    <row r="88" spans="1:13" ht="29.25" customHeight="1">
      <c r="A88" s="139" t="s">
        <v>155</v>
      </c>
      <c r="B88" s="139" t="s">
        <v>595</v>
      </c>
      <c r="C88" s="140">
        <v>26</v>
      </c>
      <c r="D88" s="139" t="s">
        <v>596</v>
      </c>
      <c r="E88" s="147" t="s">
        <v>422</v>
      </c>
      <c r="F88" s="29" t="s">
        <v>423</v>
      </c>
      <c r="G88" s="12" t="s">
        <v>468</v>
      </c>
      <c r="H88" s="18">
        <v>26</v>
      </c>
      <c r="I88" s="12" t="s">
        <v>844</v>
      </c>
      <c r="J88" s="12" t="s">
        <v>597</v>
      </c>
      <c r="K88" s="12" t="s">
        <v>429</v>
      </c>
      <c r="L88" s="12" t="s">
        <v>514</v>
      </c>
      <c r="M88" s="12"/>
    </row>
    <row r="89" spans="1:13" ht="24.4" customHeight="1">
      <c r="A89" s="139"/>
      <c r="B89" s="139"/>
      <c r="C89" s="140"/>
      <c r="D89" s="139"/>
      <c r="E89" s="147"/>
      <c r="F89" s="29" t="s">
        <v>424</v>
      </c>
      <c r="G89" s="12"/>
      <c r="H89" s="18"/>
      <c r="I89" s="12"/>
      <c r="J89" s="12"/>
      <c r="K89" s="12"/>
      <c r="L89" s="12"/>
      <c r="M89" s="12"/>
    </row>
    <row r="90" spans="1:13" ht="24.4" customHeight="1">
      <c r="A90" s="139"/>
      <c r="B90" s="139"/>
      <c r="C90" s="140"/>
      <c r="D90" s="139"/>
      <c r="E90" s="147"/>
      <c r="F90" s="29" t="s">
        <v>431</v>
      </c>
      <c r="G90" s="12"/>
      <c r="H90" s="18"/>
      <c r="I90" s="12"/>
      <c r="J90" s="12"/>
      <c r="K90" s="12"/>
      <c r="L90" s="12"/>
      <c r="M90" s="12"/>
    </row>
    <row r="91" spans="1:13" ht="29.25" customHeight="1">
      <c r="A91" s="139"/>
      <c r="B91" s="139"/>
      <c r="C91" s="140"/>
      <c r="D91" s="139"/>
      <c r="E91" s="147" t="s">
        <v>432</v>
      </c>
      <c r="F91" s="147" t="s">
        <v>433</v>
      </c>
      <c r="G91" s="12" t="s">
        <v>598</v>
      </c>
      <c r="H91" s="18" t="s">
        <v>599</v>
      </c>
      <c r="I91" s="12" t="s">
        <v>600</v>
      </c>
      <c r="J91" s="12" t="s">
        <v>601</v>
      </c>
      <c r="K91" s="12" t="s">
        <v>602</v>
      </c>
      <c r="L91" s="12" t="s">
        <v>476</v>
      </c>
      <c r="M91" s="12"/>
    </row>
    <row r="92" spans="1:13" ht="29.25" customHeight="1">
      <c r="A92" s="139"/>
      <c r="B92" s="139"/>
      <c r="C92" s="140"/>
      <c r="D92" s="139"/>
      <c r="E92" s="147"/>
      <c r="F92" s="147"/>
      <c r="G92" s="12" t="s">
        <v>603</v>
      </c>
      <c r="H92" s="18" t="s">
        <v>578</v>
      </c>
      <c r="I92" s="12" t="s">
        <v>604</v>
      </c>
      <c r="J92" s="12" t="s">
        <v>605</v>
      </c>
      <c r="K92" s="12" t="s">
        <v>602</v>
      </c>
      <c r="L92" s="12" t="s">
        <v>476</v>
      </c>
      <c r="M92" s="12"/>
    </row>
    <row r="93" spans="1:13" ht="29.25" customHeight="1">
      <c r="A93" s="139"/>
      <c r="B93" s="139"/>
      <c r="C93" s="140"/>
      <c r="D93" s="139"/>
      <c r="E93" s="147"/>
      <c r="F93" s="29" t="s">
        <v>439</v>
      </c>
      <c r="G93" s="12" t="s">
        <v>606</v>
      </c>
      <c r="H93" s="18" t="s">
        <v>473</v>
      </c>
      <c r="I93" s="12" t="s">
        <v>607</v>
      </c>
      <c r="J93" s="12" t="s">
        <v>608</v>
      </c>
      <c r="K93" s="12" t="s">
        <v>602</v>
      </c>
      <c r="L93" s="12" t="s">
        <v>476</v>
      </c>
      <c r="M93" s="12"/>
    </row>
    <row r="94" spans="1:13" ht="27.75" customHeight="1">
      <c r="A94" s="139"/>
      <c r="B94" s="139"/>
      <c r="C94" s="140"/>
      <c r="D94" s="139"/>
      <c r="E94" s="147"/>
      <c r="F94" s="58" t="s">
        <v>445</v>
      </c>
      <c r="G94" s="59" t="s">
        <v>481</v>
      </c>
      <c r="H94" s="60" t="s">
        <v>482</v>
      </c>
      <c r="I94" s="59" t="s">
        <v>483</v>
      </c>
      <c r="J94" s="59" t="s">
        <v>609</v>
      </c>
      <c r="K94" s="59" t="s">
        <v>485</v>
      </c>
      <c r="L94" s="59" t="s">
        <v>457</v>
      </c>
      <c r="M94" s="59"/>
    </row>
    <row r="95" spans="1:13" ht="27.75" customHeight="1">
      <c r="A95" s="139"/>
      <c r="B95" s="139"/>
      <c r="C95" s="140"/>
      <c r="D95" s="139"/>
      <c r="E95" s="147" t="s">
        <v>450</v>
      </c>
      <c r="F95" s="61" t="s">
        <v>451</v>
      </c>
      <c r="G95" s="62"/>
      <c r="H95" s="63"/>
      <c r="I95" s="62"/>
      <c r="J95" s="62"/>
      <c r="K95" s="62"/>
      <c r="L95" s="62"/>
      <c r="M95" s="62"/>
    </row>
    <row r="96" spans="1:13" ht="27.75" customHeight="1">
      <c r="A96" s="139"/>
      <c r="B96" s="139"/>
      <c r="C96" s="140"/>
      <c r="D96" s="139"/>
      <c r="E96" s="148"/>
      <c r="F96" s="64" t="s">
        <v>452</v>
      </c>
      <c r="G96" s="65" t="s">
        <v>610</v>
      </c>
      <c r="H96" s="66" t="s">
        <v>463</v>
      </c>
      <c r="I96" s="65" t="s">
        <v>611</v>
      </c>
      <c r="J96" s="65" t="s">
        <v>588</v>
      </c>
      <c r="K96" s="65" t="s">
        <v>444</v>
      </c>
      <c r="L96" s="65" t="s">
        <v>476</v>
      </c>
      <c r="M96" s="65"/>
    </row>
    <row r="97" spans="1:13" ht="24.4" customHeight="1">
      <c r="A97" s="139"/>
      <c r="B97" s="139"/>
      <c r="C97" s="140"/>
      <c r="D97" s="139"/>
      <c r="E97" s="148"/>
      <c r="F97" s="64" t="s">
        <v>458</v>
      </c>
      <c r="G97" s="65"/>
      <c r="H97" s="66"/>
      <c r="I97" s="65"/>
      <c r="J97" s="65"/>
      <c r="K97" s="65"/>
      <c r="L97" s="65"/>
      <c r="M97" s="65"/>
    </row>
    <row r="98" spans="1:13" ht="24.4" customHeight="1">
      <c r="A98" s="139"/>
      <c r="B98" s="139"/>
      <c r="C98" s="140"/>
      <c r="D98" s="139"/>
      <c r="E98" s="147"/>
      <c r="F98" s="55" t="s">
        <v>459</v>
      </c>
      <c r="G98" s="56"/>
      <c r="H98" s="57"/>
      <c r="I98" s="56"/>
      <c r="J98" s="56"/>
      <c r="K98" s="56"/>
      <c r="L98" s="56"/>
      <c r="M98" s="56"/>
    </row>
    <row r="99" spans="1:13" ht="24.4" customHeight="1">
      <c r="A99" s="139"/>
      <c r="B99" s="139"/>
      <c r="C99" s="140"/>
      <c r="D99" s="139"/>
      <c r="E99" s="29" t="s">
        <v>460</v>
      </c>
      <c r="F99" s="29" t="s">
        <v>461</v>
      </c>
      <c r="G99" s="12" t="s">
        <v>612</v>
      </c>
      <c r="H99" s="18" t="s">
        <v>593</v>
      </c>
      <c r="I99" s="12" t="s">
        <v>613</v>
      </c>
      <c r="J99" s="12" t="s">
        <v>491</v>
      </c>
      <c r="K99" s="12" t="s">
        <v>444</v>
      </c>
      <c r="L99" s="12" t="s">
        <v>476</v>
      </c>
      <c r="M99" s="12"/>
    </row>
    <row r="100" spans="1:13" ht="24.4" customHeight="1">
      <c r="A100" s="139" t="s">
        <v>155</v>
      </c>
      <c r="B100" s="139" t="s">
        <v>655</v>
      </c>
      <c r="C100" s="140">
        <v>220</v>
      </c>
      <c r="D100" s="139" t="s">
        <v>921</v>
      </c>
      <c r="E100" s="147" t="s">
        <v>422</v>
      </c>
      <c r="F100" s="72" t="s">
        <v>423</v>
      </c>
      <c r="G100" s="73" t="s">
        <v>468</v>
      </c>
      <c r="H100" s="18">
        <v>220</v>
      </c>
      <c r="I100" s="73" t="s">
        <v>867</v>
      </c>
      <c r="J100" s="73" t="s">
        <v>626</v>
      </c>
      <c r="K100" s="73" t="s">
        <v>429</v>
      </c>
      <c r="L100" s="73" t="s">
        <v>514</v>
      </c>
      <c r="M100" s="73"/>
    </row>
    <row r="101" spans="1:13" ht="24.4" customHeight="1">
      <c r="A101" s="139"/>
      <c r="B101" s="139"/>
      <c r="C101" s="140"/>
      <c r="D101" s="139"/>
      <c r="E101" s="147"/>
      <c r="F101" s="72" t="s">
        <v>424</v>
      </c>
      <c r="G101" s="73"/>
      <c r="H101" s="18"/>
      <c r="I101" s="73"/>
      <c r="J101" s="73"/>
      <c r="K101" s="73"/>
      <c r="L101" s="73"/>
      <c r="M101" s="73"/>
    </row>
    <row r="102" spans="1:13" ht="24.4" customHeight="1">
      <c r="A102" s="139"/>
      <c r="B102" s="139"/>
      <c r="C102" s="140"/>
      <c r="D102" s="139"/>
      <c r="E102" s="147"/>
      <c r="F102" s="72" t="s">
        <v>431</v>
      </c>
      <c r="G102" s="80"/>
      <c r="H102" s="75"/>
      <c r="I102" s="73"/>
      <c r="J102" s="73"/>
      <c r="K102" s="73"/>
      <c r="L102" s="73"/>
      <c r="M102" s="73"/>
    </row>
    <row r="103" spans="1:13" ht="24.4" customHeight="1">
      <c r="A103" s="139"/>
      <c r="B103" s="139"/>
      <c r="C103" s="140"/>
      <c r="D103" s="139"/>
      <c r="E103" s="147"/>
      <c r="F103" s="81" t="s">
        <v>433</v>
      </c>
      <c r="G103" s="65" t="s">
        <v>868</v>
      </c>
      <c r="H103" s="65" t="s">
        <v>869</v>
      </c>
      <c r="I103" s="65" t="s">
        <v>870</v>
      </c>
      <c r="J103" s="65" t="s">
        <v>871</v>
      </c>
      <c r="K103" s="65" t="s">
        <v>872</v>
      </c>
      <c r="L103" s="73" t="s">
        <v>476</v>
      </c>
      <c r="M103" s="73"/>
    </row>
    <row r="104" spans="1:13" ht="24.4" customHeight="1">
      <c r="A104" s="139"/>
      <c r="B104" s="139"/>
      <c r="C104" s="140"/>
      <c r="D104" s="139"/>
      <c r="E104" s="148"/>
      <c r="F104" s="149" t="s">
        <v>922</v>
      </c>
      <c r="G104" s="65" t="s">
        <v>873</v>
      </c>
      <c r="H104" s="65" t="s">
        <v>874</v>
      </c>
      <c r="I104" s="82" t="s">
        <v>875</v>
      </c>
      <c r="J104" s="65" t="s">
        <v>491</v>
      </c>
      <c r="K104" s="65" t="s">
        <v>444</v>
      </c>
      <c r="L104" s="73" t="s">
        <v>476</v>
      </c>
      <c r="M104" s="73"/>
    </row>
    <row r="105" spans="1:13" ht="24.4" customHeight="1">
      <c r="A105" s="139"/>
      <c r="B105" s="139"/>
      <c r="C105" s="140"/>
      <c r="D105" s="139"/>
      <c r="E105" s="148"/>
      <c r="F105" s="150"/>
      <c r="G105" s="65" t="s">
        <v>876</v>
      </c>
      <c r="H105" s="66" t="s">
        <v>877</v>
      </c>
      <c r="I105" s="83" t="s">
        <v>878</v>
      </c>
      <c r="J105" s="65" t="s">
        <v>879</v>
      </c>
      <c r="K105" s="73" t="s">
        <v>444</v>
      </c>
      <c r="L105" s="73" t="s">
        <v>514</v>
      </c>
      <c r="M105" s="73"/>
    </row>
    <row r="106" spans="1:13" ht="24.4" customHeight="1">
      <c r="A106" s="139"/>
      <c r="B106" s="139"/>
      <c r="C106" s="140"/>
      <c r="D106" s="139"/>
      <c r="E106" s="147"/>
      <c r="F106" s="72" t="s">
        <v>445</v>
      </c>
      <c r="G106" s="84" t="s">
        <v>481</v>
      </c>
      <c r="H106" s="85" t="s">
        <v>482</v>
      </c>
      <c r="I106" s="59" t="s">
        <v>483</v>
      </c>
      <c r="J106" s="59" t="s">
        <v>609</v>
      </c>
      <c r="K106" s="59" t="s">
        <v>485</v>
      </c>
      <c r="L106" s="59" t="s">
        <v>457</v>
      </c>
      <c r="M106" s="59"/>
    </row>
    <row r="107" spans="1:13" ht="24.4" customHeight="1">
      <c r="A107" s="139"/>
      <c r="B107" s="139"/>
      <c r="C107" s="140"/>
      <c r="D107" s="139"/>
      <c r="E107" s="147" t="s">
        <v>450</v>
      </c>
      <c r="F107" s="72" t="s">
        <v>451</v>
      </c>
      <c r="G107" s="73"/>
      <c r="H107" s="18"/>
      <c r="I107" s="73"/>
      <c r="J107" s="73"/>
      <c r="K107" s="73"/>
      <c r="L107" s="73"/>
      <c r="M107" s="73"/>
    </row>
    <row r="108" spans="1:13" ht="24.4" customHeight="1">
      <c r="A108" s="139"/>
      <c r="B108" s="139"/>
      <c r="C108" s="140"/>
      <c r="D108" s="139"/>
      <c r="E108" s="147"/>
      <c r="F108" s="72" t="s">
        <v>452</v>
      </c>
      <c r="G108" s="73" t="s">
        <v>880</v>
      </c>
      <c r="H108" s="18" t="s">
        <v>881</v>
      </c>
      <c r="I108" s="73" t="s">
        <v>882</v>
      </c>
      <c r="J108" s="73" t="s">
        <v>883</v>
      </c>
      <c r="K108" s="73" t="s">
        <v>485</v>
      </c>
      <c r="L108" s="59" t="s">
        <v>457</v>
      </c>
      <c r="M108" s="73"/>
    </row>
    <row r="109" spans="1:13" ht="24.4" customHeight="1">
      <c r="A109" s="139"/>
      <c r="B109" s="139"/>
      <c r="C109" s="140"/>
      <c r="D109" s="139"/>
      <c r="E109" s="147"/>
      <c r="F109" s="72" t="s">
        <v>458</v>
      </c>
      <c r="G109" s="73" t="s">
        <v>884</v>
      </c>
      <c r="H109" s="18" t="s">
        <v>885</v>
      </c>
      <c r="I109" s="73" t="s">
        <v>886</v>
      </c>
      <c r="J109" s="73" t="s">
        <v>887</v>
      </c>
      <c r="K109" s="73" t="s">
        <v>485</v>
      </c>
      <c r="L109" s="59" t="s">
        <v>457</v>
      </c>
      <c r="M109" s="73"/>
    </row>
    <row r="110" spans="1:13" ht="24.4" customHeight="1">
      <c r="A110" s="139"/>
      <c r="B110" s="139"/>
      <c r="C110" s="140"/>
      <c r="D110" s="139"/>
      <c r="E110" s="147"/>
      <c r="F110" s="72" t="s">
        <v>459</v>
      </c>
      <c r="G110" s="73" t="s">
        <v>888</v>
      </c>
      <c r="H110" s="18" t="s">
        <v>889</v>
      </c>
      <c r="I110" s="73" t="s">
        <v>890</v>
      </c>
      <c r="J110" s="73" t="s">
        <v>891</v>
      </c>
      <c r="K110" s="73" t="s">
        <v>485</v>
      </c>
      <c r="L110" s="59" t="s">
        <v>457</v>
      </c>
      <c r="M110" s="73"/>
    </row>
    <row r="111" spans="1:13" ht="24.4" customHeight="1">
      <c r="A111" s="139"/>
      <c r="B111" s="139"/>
      <c r="C111" s="140"/>
      <c r="D111" s="139"/>
      <c r="E111" s="72" t="s">
        <v>460</v>
      </c>
      <c r="F111" s="72" t="s">
        <v>461</v>
      </c>
      <c r="G111" s="73" t="s">
        <v>892</v>
      </c>
      <c r="H111" s="18" t="s">
        <v>893</v>
      </c>
      <c r="I111" s="73" t="s">
        <v>894</v>
      </c>
      <c r="J111" s="73" t="s">
        <v>491</v>
      </c>
      <c r="K111" s="73" t="s">
        <v>444</v>
      </c>
      <c r="L111" s="73" t="s">
        <v>476</v>
      </c>
      <c r="M111" s="73"/>
    </row>
    <row r="112" spans="1:13" ht="24.4" customHeight="1">
      <c r="A112" s="139" t="s">
        <v>155</v>
      </c>
      <c r="B112" s="139" t="s">
        <v>657</v>
      </c>
      <c r="C112" s="140">
        <v>17675</v>
      </c>
      <c r="D112" s="139" t="s">
        <v>669</v>
      </c>
      <c r="E112" s="147" t="s">
        <v>422</v>
      </c>
      <c r="F112" s="44" t="s">
        <v>423</v>
      </c>
      <c r="G112" s="45" t="s">
        <v>670</v>
      </c>
      <c r="H112" s="18">
        <v>17675</v>
      </c>
      <c r="I112" s="45" t="s">
        <v>671</v>
      </c>
      <c r="J112" s="45" t="s">
        <v>710</v>
      </c>
      <c r="K112" s="45" t="s">
        <v>429</v>
      </c>
      <c r="L112" s="45" t="s">
        <v>514</v>
      </c>
      <c r="M112" s="45"/>
    </row>
    <row r="113" spans="1:13" ht="24.4" customHeight="1">
      <c r="A113" s="139"/>
      <c r="B113" s="139"/>
      <c r="C113" s="140"/>
      <c r="D113" s="139"/>
      <c r="E113" s="147"/>
      <c r="F113" s="44" t="s">
        <v>424</v>
      </c>
      <c r="G113" s="45"/>
      <c r="H113" s="51"/>
      <c r="I113" s="45"/>
      <c r="J113" s="45"/>
      <c r="K113" s="45"/>
      <c r="L113" s="45"/>
      <c r="M113" s="45"/>
    </row>
    <row r="114" spans="1:13" ht="24.4" customHeight="1">
      <c r="A114" s="139"/>
      <c r="B114" s="139"/>
      <c r="C114" s="140"/>
      <c r="D114" s="139"/>
      <c r="E114" s="147"/>
      <c r="F114" s="44" t="s">
        <v>431</v>
      </c>
      <c r="G114" s="45"/>
      <c r="H114" s="51"/>
      <c r="I114" s="45"/>
      <c r="J114" s="45"/>
      <c r="K114" s="45"/>
      <c r="L114" s="45"/>
      <c r="M114" s="45"/>
    </row>
    <row r="115" spans="1:13" ht="24.4" customHeight="1">
      <c r="A115" s="139"/>
      <c r="B115" s="139"/>
      <c r="C115" s="140"/>
      <c r="D115" s="139"/>
      <c r="E115" s="147" t="s">
        <v>432</v>
      </c>
      <c r="F115" s="147" t="s">
        <v>433</v>
      </c>
      <c r="G115" s="45" t="s">
        <v>672</v>
      </c>
      <c r="H115" s="18" t="s">
        <v>674</v>
      </c>
      <c r="I115" s="45" t="s">
        <v>687</v>
      </c>
      <c r="J115" s="45" t="s">
        <v>709</v>
      </c>
      <c r="K115" s="45" t="s">
        <v>688</v>
      </c>
      <c r="L115" s="45" t="s">
        <v>699</v>
      </c>
      <c r="M115" s="45"/>
    </row>
    <row r="116" spans="1:13" ht="24.4" customHeight="1">
      <c r="A116" s="139"/>
      <c r="B116" s="139"/>
      <c r="C116" s="140"/>
      <c r="D116" s="139"/>
      <c r="E116" s="147"/>
      <c r="F116" s="147"/>
      <c r="G116" s="45" t="s">
        <v>673</v>
      </c>
      <c r="H116" s="18" t="s">
        <v>675</v>
      </c>
      <c r="I116" s="45" t="s">
        <v>689</v>
      </c>
      <c r="J116" s="45" t="s">
        <v>708</v>
      </c>
      <c r="K116" s="45" t="s">
        <v>690</v>
      </c>
      <c r="L116" s="45" t="s">
        <v>699</v>
      </c>
      <c r="M116" s="45"/>
    </row>
    <row r="117" spans="1:13" ht="24.4" customHeight="1">
      <c r="A117" s="139"/>
      <c r="B117" s="139"/>
      <c r="C117" s="140"/>
      <c r="D117" s="139"/>
      <c r="E117" s="147"/>
      <c r="F117" s="44" t="s">
        <v>439</v>
      </c>
      <c r="G117" s="45" t="s">
        <v>676</v>
      </c>
      <c r="H117" s="51">
        <v>1</v>
      </c>
      <c r="I117" s="45" t="s">
        <v>691</v>
      </c>
      <c r="J117" s="45" t="s">
        <v>707</v>
      </c>
      <c r="K117" s="45" t="s">
        <v>692</v>
      </c>
      <c r="L117" s="45" t="s">
        <v>699</v>
      </c>
      <c r="M117" s="45"/>
    </row>
    <row r="118" spans="1:13" ht="24.4" customHeight="1">
      <c r="A118" s="139"/>
      <c r="B118" s="139"/>
      <c r="C118" s="140"/>
      <c r="D118" s="139"/>
      <c r="E118" s="147"/>
      <c r="F118" s="44" t="s">
        <v>445</v>
      </c>
      <c r="G118" s="45" t="s">
        <v>677</v>
      </c>
      <c r="H118" s="18" t="s">
        <v>686</v>
      </c>
      <c r="I118" s="45" t="s">
        <v>693</v>
      </c>
      <c r="J118" s="45" t="s">
        <v>696</v>
      </c>
      <c r="K118" s="45" t="s">
        <v>702</v>
      </c>
      <c r="L118" s="45" t="s">
        <v>703</v>
      </c>
      <c r="M118" s="45"/>
    </row>
    <row r="119" spans="1:13" ht="24.4" customHeight="1">
      <c r="A119" s="139"/>
      <c r="B119" s="139"/>
      <c r="C119" s="140"/>
      <c r="D119" s="139"/>
      <c r="E119" s="147" t="s">
        <v>450</v>
      </c>
      <c r="F119" s="44" t="s">
        <v>451</v>
      </c>
      <c r="G119" s="45" t="s">
        <v>678</v>
      </c>
      <c r="H119" s="18" t="s">
        <v>685</v>
      </c>
      <c r="I119" s="45" t="s">
        <v>694</v>
      </c>
      <c r="J119" s="45" t="s">
        <v>695</v>
      </c>
      <c r="K119" s="45" t="s">
        <v>697</v>
      </c>
      <c r="L119" s="45" t="s">
        <v>699</v>
      </c>
      <c r="M119" s="45"/>
    </row>
    <row r="120" spans="1:13" ht="24.4" customHeight="1">
      <c r="A120" s="139"/>
      <c r="B120" s="139"/>
      <c r="C120" s="140"/>
      <c r="D120" s="139"/>
      <c r="E120" s="147"/>
      <c r="F120" s="44" t="s">
        <v>452</v>
      </c>
      <c r="G120" s="45" t="s">
        <v>679</v>
      </c>
      <c r="H120" s="18" t="s">
        <v>684</v>
      </c>
      <c r="I120" s="45" t="s">
        <v>698</v>
      </c>
      <c r="J120" s="45" t="s">
        <v>706</v>
      </c>
      <c r="K120" s="45" t="s">
        <v>688</v>
      </c>
      <c r="L120" s="45" t="s">
        <v>699</v>
      </c>
      <c r="M120" s="45"/>
    </row>
    <row r="121" spans="1:13" ht="24.4" customHeight="1">
      <c r="A121" s="139"/>
      <c r="B121" s="139"/>
      <c r="C121" s="140"/>
      <c r="D121" s="139"/>
      <c r="E121" s="147"/>
      <c r="F121" s="44" t="s">
        <v>458</v>
      </c>
      <c r="G121" s="45" t="s">
        <v>680</v>
      </c>
      <c r="H121" s="18" t="s">
        <v>683</v>
      </c>
      <c r="I121" s="45" t="s">
        <v>700</v>
      </c>
      <c r="J121" s="45" t="s">
        <v>701</v>
      </c>
      <c r="K121" s="45" t="s">
        <v>702</v>
      </c>
      <c r="L121" s="45" t="s">
        <v>703</v>
      </c>
      <c r="M121" s="45"/>
    </row>
    <row r="122" spans="1:13" ht="24.4" customHeight="1">
      <c r="A122" s="139"/>
      <c r="B122" s="139"/>
      <c r="C122" s="140"/>
      <c r="D122" s="139"/>
      <c r="E122" s="147"/>
      <c r="F122" s="44" t="s">
        <v>459</v>
      </c>
      <c r="G122" s="45"/>
      <c r="H122" s="18"/>
      <c r="I122" s="45"/>
      <c r="J122" s="45"/>
      <c r="K122" s="45"/>
      <c r="L122" s="45"/>
      <c r="M122" s="45"/>
    </row>
    <row r="123" spans="1:13" ht="24.4" customHeight="1">
      <c r="A123" s="139"/>
      <c r="B123" s="139"/>
      <c r="C123" s="140"/>
      <c r="D123" s="139"/>
      <c r="E123" s="44" t="s">
        <v>460</v>
      </c>
      <c r="F123" s="44" t="s">
        <v>461</v>
      </c>
      <c r="G123" s="45" t="s">
        <v>681</v>
      </c>
      <c r="H123" s="18" t="s">
        <v>682</v>
      </c>
      <c r="I123" s="45" t="s">
        <v>704</v>
      </c>
      <c r="J123" s="45" t="s">
        <v>707</v>
      </c>
      <c r="K123" s="45" t="s">
        <v>705</v>
      </c>
      <c r="L123" s="45" t="s">
        <v>699</v>
      </c>
      <c r="M123" s="45"/>
    </row>
    <row r="124" spans="1:13" ht="24.4" customHeight="1">
      <c r="A124" s="139" t="s">
        <v>155</v>
      </c>
      <c r="B124" s="139" t="s">
        <v>659</v>
      </c>
      <c r="C124" s="140">
        <v>1150</v>
      </c>
      <c r="D124" s="139" t="s">
        <v>711</v>
      </c>
      <c r="E124" s="147" t="s">
        <v>422</v>
      </c>
      <c r="F124" s="44" t="s">
        <v>423</v>
      </c>
      <c r="G124" s="45" t="s">
        <v>670</v>
      </c>
      <c r="H124" s="18">
        <v>1150</v>
      </c>
      <c r="I124" s="45" t="s">
        <v>733</v>
      </c>
      <c r="J124" s="45" t="s">
        <v>710</v>
      </c>
      <c r="K124" s="45" t="s">
        <v>429</v>
      </c>
      <c r="L124" s="45" t="s">
        <v>514</v>
      </c>
      <c r="M124" s="45"/>
    </row>
    <row r="125" spans="1:13" ht="24.4" customHeight="1">
      <c r="A125" s="139"/>
      <c r="B125" s="139"/>
      <c r="C125" s="140"/>
      <c r="D125" s="139"/>
      <c r="E125" s="147"/>
      <c r="F125" s="44" t="s">
        <v>424</v>
      </c>
      <c r="G125" s="45"/>
      <c r="H125" s="18"/>
      <c r="I125" s="45"/>
      <c r="J125" s="45"/>
      <c r="K125" s="45"/>
      <c r="L125" s="45"/>
      <c r="M125" s="45"/>
    </row>
    <row r="126" spans="1:13" ht="24.4" customHeight="1">
      <c r="A126" s="139"/>
      <c r="B126" s="139"/>
      <c r="C126" s="140"/>
      <c r="D126" s="139"/>
      <c r="E126" s="147"/>
      <c r="F126" s="44" t="s">
        <v>431</v>
      </c>
      <c r="G126" s="45"/>
      <c r="H126" s="18"/>
      <c r="I126" s="45"/>
      <c r="J126" s="45"/>
      <c r="K126" s="45"/>
      <c r="L126" s="45"/>
      <c r="M126" s="45"/>
    </row>
    <row r="127" spans="1:13" ht="24.4" customHeight="1">
      <c r="A127" s="139"/>
      <c r="B127" s="139"/>
      <c r="C127" s="140"/>
      <c r="D127" s="139"/>
      <c r="E127" s="147" t="s">
        <v>432</v>
      </c>
      <c r="F127" s="147" t="s">
        <v>433</v>
      </c>
      <c r="G127" s="45" t="s">
        <v>712</v>
      </c>
      <c r="H127" s="18" t="s">
        <v>713</v>
      </c>
      <c r="I127" s="45" t="s">
        <v>730</v>
      </c>
      <c r="J127" s="45" t="s">
        <v>734</v>
      </c>
      <c r="K127" s="45" t="s">
        <v>735</v>
      </c>
      <c r="L127" s="45" t="s">
        <v>699</v>
      </c>
      <c r="M127" s="45"/>
    </row>
    <row r="128" spans="1:13" ht="24.4" customHeight="1">
      <c r="A128" s="139"/>
      <c r="B128" s="139"/>
      <c r="C128" s="140"/>
      <c r="D128" s="139"/>
      <c r="E128" s="147"/>
      <c r="F128" s="147"/>
      <c r="G128" s="45" t="s">
        <v>714</v>
      </c>
      <c r="H128" s="18" t="s">
        <v>715</v>
      </c>
      <c r="I128" s="45" t="s">
        <v>731</v>
      </c>
      <c r="J128" s="45" t="s">
        <v>736</v>
      </c>
      <c r="K128" s="45" t="s">
        <v>735</v>
      </c>
      <c r="L128" s="45" t="s">
        <v>699</v>
      </c>
      <c r="M128" s="45"/>
    </row>
    <row r="129" spans="1:13" ht="24.4" customHeight="1">
      <c r="A129" s="139"/>
      <c r="B129" s="139"/>
      <c r="C129" s="140"/>
      <c r="D129" s="139"/>
      <c r="E129" s="147"/>
      <c r="F129" s="44" t="s">
        <v>439</v>
      </c>
      <c r="G129" s="45" t="s">
        <v>716</v>
      </c>
      <c r="H129" s="51">
        <v>1</v>
      </c>
      <c r="I129" s="45" t="s">
        <v>732</v>
      </c>
      <c r="J129" s="45" t="s">
        <v>696</v>
      </c>
      <c r="K129" s="45" t="s">
        <v>737</v>
      </c>
      <c r="L129" s="45" t="s">
        <v>514</v>
      </c>
      <c r="M129" s="45"/>
    </row>
    <row r="130" spans="1:13" ht="24.4" customHeight="1">
      <c r="A130" s="139"/>
      <c r="B130" s="139"/>
      <c r="C130" s="140"/>
      <c r="D130" s="139"/>
      <c r="E130" s="147"/>
      <c r="F130" s="44" t="s">
        <v>445</v>
      </c>
      <c r="G130" s="45" t="s">
        <v>677</v>
      </c>
      <c r="H130" s="18" t="s">
        <v>686</v>
      </c>
      <c r="I130" s="45" t="s">
        <v>693</v>
      </c>
      <c r="J130" s="45" t="s">
        <v>739</v>
      </c>
      <c r="K130" s="45" t="s">
        <v>702</v>
      </c>
      <c r="L130" s="45" t="s">
        <v>703</v>
      </c>
      <c r="M130" s="45"/>
    </row>
    <row r="131" spans="1:13" ht="24.4" customHeight="1">
      <c r="A131" s="139"/>
      <c r="B131" s="139"/>
      <c r="C131" s="140"/>
      <c r="D131" s="139"/>
      <c r="E131" s="147" t="s">
        <v>450</v>
      </c>
      <c r="F131" s="44" t="s">
        <v>451</v>
      </c>
      <c r="G131" s="45" t="s">
        <v>717</v>
      </c>
      <c r="H131" s="51">
        <v>0.08</v>
      </c>
      <c r="I131" s="45" t="s">
        <v>729</v>
      </c>
      <c r="J131" s="45" t="s">
        <v>738</v>
      </c>
      <c r="K131" s="45" t="s">
        <v>692</v>
      </c>
      <c r="L131" s="45" t="s">
        <v>699</v>
      </c>
      <c r="M131" s="45"/>
    </row>
    <row r="132" spans="1:13" ht="24.4" customHeight="1">
      <c r="A132" s="139"/>
      <c r="B132" s="139"/>
      <c r="C132" s="140"/>
      <c r="D132" s="139"/>
      <c r="E132" s="147"/>
      <c r="F132" s="44" t="s">
        <v>452</v>
      </c>
      <c r="G132" s="45" t="s">
        <v>718</v>
      </c>
      <c r="H132" s="18" t="s">
        <v>726</v>
      </c>
      <c r="I132" s="45" t="s">
        <v>727</v>
      </c>
      <c r="J132" s="45" t="s">
        <v>728</v>
      </c>
      <c r="K132" s="45" t="s">
        <v>702</v>
      </c>
      <c r="L132" s="45" t="s">
        <v>703</v>
      </c>
      <c r="M132" s="45"/>
    </row>
    <row r="133" spans="1:13" ht="24.4" customHeight="1">
      <c r="A133" s="139"/>
      <c r="B133" s="139"/>
      <c r="C133" s="140"/>
      <c r="D133" s="139"/>
      <c r="E133" s="147"/>
      <c r="F133" s="44" t="s">
        <v>458</v>
      </c>
      <c r="G133" s="45" t="s">
        <v>719</v>
      </c>
      <c r="H133" s="18" t="s">
        <v>724</v>
      </c>
      <c r="I133" s="45" t="s">
        <v>719</v>
      </c>
      <c r="J133" s="45" t="s">
        <v>725</v>
      </c>
      <c r="K133" s="45" t="s">
        <v>702</v>
      </c>
      <c r="L133" s="45" t="s">
        <v>703</v>
      </c>
      <c r="M133" s="45"/>
    </row>
    <row r="134" spans="1:13" ht="24.4" customHeight="1">
      <c r="A134" s="139"/>
      <c r="B134" s="139"/>
      <c r="C134" s="140"/>
      <c r="D134" s="139"/>
      <c r="E134" s="147"/>
      <c r="F134" s="44" t="s">
        <v>459</v>
      </c>
      <c r="G134" s="45"/>
      <c r="H134" s="18"/>
      <c r="I134" s="45"/>
      <c r="J134" s="45"/>
      <c r="K134" s="45"/>
      <c r="L134" s="45"/>
      <c r="M134" s="45"/>
    </row>
    <row r="135" spans="1:13" ht="24.4" customHeight="1">
      <c r="A135" s="139"/>
      <c r="B135" s="139"/>
      <c r="C135" s="140"/>
      <c r="D135" s="139"/>
      <c r="E135" s="44" t="s">
        <v>460</v>
      </c>
      <c r="F135" s="44" t="s">
        <v>461</v>
      </c>
      <c r="G135" s="45" t="s">
        <v>721</v>
      </c>
      <c r="H135" s="18" t="s">
        <v>720</v>
      </c>
      <c r="I135" s="45" t="s">
        <v>722</v>
      </c>
      <c r="J135" s="45" t="s">
        <v>723</v>
      </c>
      <c r="K135" s="45" t="s">
        <v>705</v>
      </c>
      <c r="L135" s="45" t="s">
        <v>699</v>
      </c>
      <c r="M135" s="45"/>
    </row>
    <row r="136" spans="1:13" ht="24.4" customHeight="1">
      <c r="A136" s="139" t="s">
        <v>155</v>
      </c>
      <c r="B136" s="139" t="s">
        <v>661</v>
      </c>
      <c r="C136" s="140">
        <v>2400</v>
      </c>
      <c r="D136" s="139" t="s">
        <v>740</v>
      </c>
      <c r="E136" s="147" t="s">
        <v>422</v>
      </c>
      <c r="F136" s="44" t="s">
        <v>423</v>
      </c>
      <c r="G136" s="45" t="s">
        <v>468</v>
      </c>
      <c r="H136" s="18" t="s">
        <v>746</v>
      </c>
      <c r="I136" s="45" t="s">
        <v>753</v>
      </c>
      <c r="J136" s="45" t="s">
        <v>710</v>
      </c>
      <c r="K136" s="45" t="s">
        <v>429</v>
      </c>
      <c r="L136" s="45" t="s">
        <v>514</v>
      </c>
      <c r="M136" s="45"/>
    </row>
    <row r="137" spans="1:13" ht="24.4" customHeight="1">
      <c r="A137" s="139"/>
      <c r="B137" s="139"/>
      <c r="C137" s="140"/>
      <c r="D137" s="139"/>
      <c r="E137" s="147"/>
      <c r="F137" s="44" t="s">
        <v>424</v>
      </c>
      <c r="G137" s="45"/>
      <c r="H137" s="18"/>
      <c r="I137" s="45" t="s">
        <v>754</v>
      </c>
      <c r="J137" s="45"/>
      <c r="K137" s="45"/>
      <c r="L137" s="45"/>
      <c r="M137" s="45"/>
    </row>
    <row r="138" spans="1:13" ht="24.4" customHeight="1">
      <c r="A138" s="139"/>
      <c r="B138" s="139"/>
      <c r="C138" s="140"/>
      <c r="D138" s="139"/>
      <c r="E138" s="147"/>
      <c r="F138" s="44" t="s">
        <v>431</v>
      </c>
      <c r="G138" s="45" t="s">
        <v>742</v>
      </c>
      <c r="H138" s="18"/>
      <c r="I138" s="45" t="s">
        <v>741</v>
      </c>
      <c r="J138" s="45"/>
      <c r="K138" s="45"/>
      <c r="L138" s="45"/>
      <c r="M138" s="45"/>
    </row>
    <row r="139" spans="1:13" ht="24.4" customHeight="1">
      <c r="A139" s="139"/>
      <c r="B139" s="139"/>
      <c r="C139" s="140"/>
      <c r="D139" s="139"/>
      <c r="E139" s="147" t="s">
        <v>432</v>
      </c>
      <c r="F139" s="147" t="s">
        <v>433</v>
      </c>
      <c r="G139" s="45" t="s">
        <v>743</v>
      </c>
      <c r="H139" s="51">
        <v>1</v>
      </c>
      <c r="I139" s="45" t="s">
        <v>756</v>
      </c>
      <c r="J139" s="45" t="s">
        <v>707</v>
      </c>
      <c r="K139" s="45" t="s">
        <v>692</v>
      </c>
      <c r="L139" s="45" t="s">
        <v>699</v>
      </c>
      <c r="M139" s="45"/>
    </row>
    <row r="140" spans="1:13" ht="24.4" customHeight="1">
      <c r="A140" s="139"/>
      <c r="B140" s="139"/>
      <c r="C140" s="140"/>
      <c r="D140" s="139"/>
      <c r="E140" s="147"/>
      <c r="F140" s="147"/>
      <c r="G140" s="45" t="s">
        <v>744</v>
      </c>
      <c r="H140" s="52">
        <v>1</v>
      </c>
      <c r="I140" s="45" t="s">
        <v>757</v>
      </c>
      <c r="J140" s="45" t="s">
        <v>707</v>
      </c>
      <c r="K140" s="45" t="s">
        <v>692</v>
      </c>
      <c r="L140" s="45" t="s">
        <v>699</v>
      </c>
      <c r="M140" s="45"/>
    </row>
    <row r="141" spans="1:13" ht="24.4" customHeight="1">
      <c r="A141" s="139"/>
      <c r="B141" s="139"/>
      <c r="C141" s="140"/>
      <c r="D141" s="139"/>
      <c r="E141" s="147"/>
      <c r="F141" s="44" t="s">
        <v>439</v>
      </c>
      <c r="G141" s="45" t="s">
        <v>745</v>
      </c>
      <c r="H141" s="18" t="s">
        <v>747</v>
      </c>
      <c r="I141" s="45" t="s">
        <v>755</v>
      </c>
      <c r="J141" s="45" t="s">
        <v>763</v>
      </c>
      <c r="K141" s="45" t="s">
        <v>762</v>
      </c>
      <c r="L141" s="45" t="s">
        <v>699</v>
      </c>
      <c r="M141" s="45"/>
    </row>
    <row r="142" spans="1:13" ht="24.4" customHeight="1">
      <c r="A142" s="139"/>
      <c r="B142" s="139"/>
      <c r="C142" s="140"/>
      <c r="D142" s="139"/>
      <c r="E142" s="147"/>
      <c r="F142" s="44" t="s">
        <v>445</v>
      </c>
      <c r="G142" s="45" t="s">
        <v>677</v>
      </c>
      <c r="H142" s="18" t="s">
        <v>686</v>
      </c>
      <c r="I142" s="45" t="s">
        <v>693</v>
      </c>
      <c r="J142" s="45" t="s">
        <v>696</v>
      </c>
      <c r="K142" s="45" t="s">
        <v>702</v>
      </c>
      <c r="L142" s="45" t="s">
        <v>703</v>
      </c>
      <c r="M142" s="45"/>
    </row>
    <row r="143" spans="1:13" ht="24.4" customHeight="1">
      <c r="A143" s="139"/>
      <c r="B143" s="139"/>
      <c r="C143" s="140"/>
      <c r="D143" s="139"/>
      <c r="E143" s="147" t="s">
        <v>450</v>
      </c>
      <c r="F143" s="44" t="s">
        <v>451</v>
      </c>
      <c r="G143" s="45"/>
      <c r="H143" s="18"/>
      <c r="I143" s="45"/>
      <c r="J143" s="45"/>
      <c r="K143" s="45"/>
      <c r="L143" s="45"/>
      <c r="M143" s="45"/>
    </row>
    <row r="144" spans="1:13" ht="24.4" customHeight="1">
      <c r="A144" s="139"/>
      <c r="B144" s="139"/>
      <c r="C144" s="140"/>
      <c r="D144" s="139"/>
      <c r="E144" s="147"/>
      <c r="F144" s="44" t="s">
        <v>452</v>
      </c>
      <c r="G144" s="45" t="s">
        <v>748</v>
      </c>
      <c r="H144" s="18" t="s">
        <v>749</v>
      </c>
      <c r="I144" s="45" t="s">
        <v>758</v>
      </c>
      <c r="J144" s="45" t="s">
        <v>734</v>
      </c>
      <c r="K144" s="45" t="s">
        <v>702</v>
      </c>
      <c r="L144" s="45" t="s">
        <v>703</v>
      </c>
      <c r="M144" s="45"/>
    </row>
    <row r="145" spans="1:13" ht="24.4" customHeight="1">
      <c r="A145" s="139"/>
      <c r="B145" s="139"/>
      <c r="C145" s="140"/>
      <c r="D145" s="139"/>
      <c r="E145" s="147"/>
      <c r="F145" s="44" t="s">
        <v>458</v>
      </c>
      <c r="G145" s="45" t="s">
        <v>750</v>
      </c>
      <c r="H145" s="18" t="s">
        <v>751</v>
      </c>
      <c r="I145" s="45" t="s">
        <v>759</v>
      </c>
      <c r="J145" s="45" t="s">
        <v>734</v>
      </c>
      <c r="K145" s="45" t="s">
        <v>702</v>
      </c>
      <c r="L145" s="45" t="s">
        <v>703</v>
      </c>
      <c r="M145" s="45"/>
    </row>
    <row r="146" spans="1:13" ht="24.4" customHeight="1">
      <c r="A146" s="139"/>
      <c r="B146" s="139"/>
      <c r="C146" s="140"/>
      <c r="D146" s="139"/>
      <c r="E146" s="147"/>
      <c r="F146" s="44" t="s">
        <v>459</v>
      </c>
      <c r="G146" s="45"/>
      <c r="H146" s="18"/>
      <c r="I146" s="45" t="s">
        <v>754</v>
      </c>
      <c r="J146" s="45"/>
      <c r="K146" s="45"/>
      <c r="L146" s="45"/>
      <c r="M146" s="45"/>
    </row>
    <row r="147" spans="1:13" ht="24.4" customHeight="1">
      <c r="A147" s="139"/>
      <c r="B147" s="139"/>
      <c r="C147" s="140"/>
      <c r="D147" s="139"/>
      <c r="E147" s="44" t="s">
        <v>460</v>
      </c>
      <c r="F147" s="44" t="s">
        <v>461</v>
      </c>
      <c r="G147" s="45" t="s">
        <v>760</v>
      </c>
      <c r="H147" s="18" t="s">
        <v>752</v>
      </c>
      <c r="I147" s="45" t="s">
        <v>761</v>
      </c>
      <c r="J147" s="45" t="s">
        <v>764</v>
      </c>
      <c r="K147" s="45" t="s">
        <v>705</v>
      </c>
      <c r="L147" s="45" t="s">
        <v>699</v>
      </c>
      <c r="M147" s="45"/>
    </row>
    <row r="148" spans="1:13" ht="24.4" customHeight="1">
      <c r="A148" s="139" t="s">
        <v>155</v>
      </c>
      <c r="B148" s="139" t="s">
        <v>663</v>
      </c>
      <c r="C148" s="140">
        <v>400</v>
      </c>
      <c r="D148" s="139" t="s">
        <v>767</v>
      </c>
      <c r="E148" s="147" t="s">
        <v>422</v>
      </c>
      <c r="F148" s="44" t="s">
        <v>423</v>
      </c>
      <c r="G148" s="45" t="s">
        <v>468</v>
      </c>
      <c r="H148" s="18" t="s">
        <v>765</v>
      </c>
      <c r="I148" s="45" t="s">
        <v>766</v>
      </c>
      <c r="J148" s="45" t="s">
        <v>710</v>
      </c>
      <c r="K148" s="45" t="s">
        <v>429</v>
      </c>
      <c r="L148" s="45" t="s">
        <v>514</v>
      </c>
      <c r="M148" s="45"/>
    </row>
    <row r="149" spans="1:13" ht="24.4" customHeight="1">
      <c r="A149" s="139"/>
      <c r="B149" s="139"/>
      <c r="C149" s="140"/>
      <c r="D149" s="139"/>
      <c r="E149" s="147"/>
      <c r="F149" s="44" t="s">
        <v>424</v>
      </c>
      <c r="G149" s="45"/>
      <c r="H149" s="18"/>
      <c r="I149" s="45"/>
      <c r="J149" s="45"/>
      <c r="K149" s="45"/>
      <c r="L149" s="45"/>
      <c r="M149" s="45"/>
    </row>
    <row r="150" spans="1:13" ht="24.4" customHeight="1">
      <c r="A150" s="139"/>
      <c r="B150" s="139"/>
      <c r="C150" s="140"/>
      <c r="D150" s="139"/>
      <c r="E150" s="147"/>
      <c r="F150" s="44" t="s">
        <v>431</v>
      </c>
      <c r="G150" s="45"/>
      <c r="H150" s="18"/>
      <c r="I150" s="45"/>
      <c r="J150" s="45"/>
      <c r="K150" s="45"/>
      <c r="L150" s="45"/>
      <c r="M150" s="45"/>
    </row>
    <row r="151" spans="1:13" ht="24.4" customHeight="1">
      <c r="A151" s="139"/>
      <c r="B151" s="139"/>
      <c r="C151" s="140"/>
      <c r="D151" s="139"/>
      <c r="E151" s="147" t="s">
        <v>432</v>
      </c>
      <c r="F151" s="147" t="s">
        <v>433</v>
      </c>
      <c r="G151" s="45" t="s">
        <v>772</v>
      </c>
      <c r="H151" s="18" t="s">
        <v>773</v>
      </c>
      <c r="I151" s="48" t="s">
        <v>774</v>
      </c>
      <c r="J151" s="48" t="s">
        <v>795</v>
      </c>
      <c r="K151" s="45" t="s">
        <v>775</v>
      </c>
      <c r="L151" s="48" t="s">
        <v>699</v>
      </c>
      <c r="M151" s="45"/>
    </row>
    <row r="152" spans="1:13" ht="24.4" customHeight="1">
      <c r="A152" s="139"/>
      <c r="B152" s="139"/>
      <c r="C152" s="140"/>
      <c r="D152" s="139"/>
      <c r="E152" s="147"/>
      <c r="F152" s="147"/>
      <c r="G152" s="53" t="s">
        <v>783</v>
      </c>
      <c r="H152" s="54" t="s">
        <v>784</v>
      </c>
      <c r="I152" s="48" t="s">
        <v>785</v>
      </c>
      <c r="J152" s="48" t="s">
        <v>796</v>
      </c>
      <c r="K152" s="53" t="s">
        <v>786</v>
      </c>
      <c r="L152" s="48" t="s">
        <v>699</v>
      </c>
      <c r="M152" s="45"/>
    </row>
    <row r="153" spans="1:13" ht="24.4" customHeight="1">
      <c r="A153" s="139"/>
      <c r="B153" s="139"/>
      <c r="C153" s="140"/>
      <c r="D153" s="139"/>
      <c r="E153" s="147"/>
      <c r="F153" s="44" t="s">
        <v>439</v>
      </c>
      <c r="G153" s="45" t="s">
        <v>779</v>
      </c>
      <c r="H153" s="18" t="s">
        <v>780</v>
      </c>
      <c r="I153" s="45" t="s">
        <v>781</v>
      </c>
      <c r="J153" s="45" t="s">
        <v>782</v>
      </c>
      <c r="K153" s="48" t="s">
        <v>702</v>
      </c>
      <c r="L153" s="48" t="s">
        <v>703</v>
      </c>
      <c r="M153" s="45"/>
    </row>
    <row r="154" spans="1:13" ht="24.4" customHeight="1">
      <c r="A154" s="139"/>
      <c r="B154" s="139"/>
      <c r="C154" s="140"/>
      <c r="D154" s="139"/>
      <c r="E154" s="147"/>
      <c r="F154" s="44" t="s">
        <v>445</v>
      </c>
      <c r="G154" s="45" t="s">
        <v>677</v>
      </c>
      <c r="H154" s="18" t="s">
        <v>686</v>
      </c>
      <c r="I154" s="45" t="s">
        <v>693</v>
      </c>
      <c r="J154" s="45" t="s">
        <v>696</v>
      </c>
      <c r="K154" s="45" t="s">
        <v>702</v>
      </c>
      <c r="L154" s="45" t="s">
        <v>703</v>
      </c>
      <c r="M154" s="45"/>
    </row>
    <row r="155" spans="1:13" ht="24.4" customHeight="1">
      <c r="A155" s="139"/>
      <c r="B155" s="139"/>
      <c r="C155" s="140"/>
      <c r="D155" s="139"/>
      <c r="E155" s="147" t="s">
        <v>450</v>
      </c>
      <c r="F155" s="44" t="s">
        <v>451</v>
      </c>
      <c r="G155" s="45" t="s">
        <v>776</v>
      </c>
      <c r="H155" s="18" t="s">
        <v>768</v>
      </c>
      <c r="I155" s="48" t="s">
        <v>777</v>
      </c>
      <c r="J155" s="48" t="s">
        <v>797</v>
      </c>
      <c r="K155" s="45" t="s">
        <v>778</v>
      </c>
      <c r="L155" s="48" t="s">
        <v>699</v>
      </c>
      <c r="M155" s="45"/>
    </row>
    <row r="156" spans="1:13" ht="24.4" customHeight="1">
      <c r="A156" s="139"/>
      <c r="B156" s="139"/>
      <c r="C156" s="140"/>
      <c r="D156" s="139"/>
      <c r="E156" s="147"/>
      <c r="F156" s="44" t="s">
        <v>452</v>
      </c>
      <c r="G156" s="45" t="s">
        <v>788</v>
      </c>
      <c r="H156" s="18" t="s">
        <v>787</v>
      </c>
      <c r="I156" s="45" t="s">
        <v>789</v>
      </c>
      <c r="J156" s="45" t="s">
        <v>790</v>
      </c>
      <c r="K156" s="48" t="s">
        <v>702</v>
      </c>
      <c r="L156" s="48" t="s">
        <v>703</v>
      </c>
      <c r="M156" s="45"/>
    </row>
    <row r="157" spans="1:13" ht="24.4" customHeight="1">
      <c r="A157" s="139"/>
      <c r="B157" s="139"/>
      <c r="C157" s="140"/>
      <c r="D157" s="139"/>
      <c r="E157" s="147"/>
      <c r="F157" s="44" t="s">
        <v>458</v>
      </c>
      <c r="G157" s="45" t="s">
        <v>792</v>
      </c>
      <c r="H157" s="18" t="s">
        <v>793</v>
      </c>
      <c r="I157" s="48" t="s">
        <v>791</v>
      </c>
      <c r="J157" s="48" t="s">
        <v>794</v>
      </c>
      <c r="K157" s="48" t="s">
        <v>702</v>
      </c>
      <c r="L157" s="48" t="s">
        <v>703</v>
      </c>
      <c r="M157" s="45"/>
    </row>
    <row r="158" spans="1:13" ht="24.4" customHeight="1">
      <c r="A158" s="139"/>
      <c r="B158" s="139"/>
      <c r="C158" s="140"/>
      <c r="D158" s="139"/>
      <c r="E158" s="147"/>
      <c r="F158" s="44" t="s">
        <v>459</v>
      </c>
      <c r="G158" s="45"/>
      <c r="H158" s="18"/>
      <c r="I158" s="45"/>
      <c r="J158" s="45"/>
      <c r="K158" s="45"/>
      <c r="L158" s="45"/>
      <c r="M158" s="45"/>
    </row>
    <row r="159" spans="1:13" ht="24.4" customHeight="1">
      <c r="A159" s="139"/>
      <c r="B159" s="139"/>
      <c r="C159" s="140"/>
      <c r="D159" s="139"/>
      <c r="E159" s="44" t="s">
        <v>460</v>
      </c>
      <c r="F159" s="44" t="s">
        <v>461</v>
      </c>
      <c r="G159" s="45" t="s">
        <v>770</v>
      </c>
      <c r="H159" s="18" t="s">
        <v>769</v>
      </c>
      <c r="I159" s="45" t="s">
        <v>771</v>
      </c>
      <c r="J159" s="45" t="s">
        <v>814</v>
      </c>
      <c r="K159" s="45" t="s">
        <v>705</v>
      </c>
      <c r="L159" s="45" t="s">
        <v>699</v>
      </c>
      <c r="M159" s="45"/>
    </row>
    <row r="160" spans="1:13" ht="24.4" customHeight="1">
      <c r="A160" s="139" t="s">
        <v>155</v>
      </c>
      <c r="B160" s="139" t="s">
        <v>895</v>
      </c>
      <c r="C160" s="140">
        <v>315</v>
      </c>
      <c r="D160" s="139" t="s">
        <v>923</v>
      </c>
      <c r="E160" s="147" t="s">
        <v>422</v>
      </c>
      <c r="F160" s="72" t="s">
        <v>423</v>
      </c>
      <c r="G160" s="73" t="s">
        <v>468</v>
      </c>
      <c r="H160" s="18">
        <v>315</v>
      </c>
      <c r="I160" s="73" t="s">
        <v>896</v>
      </c>
      <c r="J160" s="73" t="s">
        <v>626</v>
      </c>
      <c r="K160" s="73" t="s">
        <v>429</v>
      </c>
      <c r="L160" s="73" t="s">
        <v>514</v>
      </c>
      <c r="M160" s="73"/>
    </row>
    <row r="161" spans="1:13" ht="24.4" customHeight="1">
      <c r="A161" s="139"/>
      <c r="B161" s="139"/>
      <c r="C161" s="140"/>
      <c r="D161" s="139"/>
      <c r="E161" s="147"/>
      <c r="F161" s="72" t="s">
        <v>424</v>
      </c>
      <c r="G161" s="73"/>
      <c r="H161" s="18"/>
      <c r="I161" s="73"/>
      <c r="J161" s="73"/>
      <c r="K161" s="73"/>
      <c r="L161" s="73"/>
      <c r="M161" s="73"/>
    </row>
    <row r="162" spans="1:13" ht="24.4" customHeight="1">
      <c r="A162" s="139"/>
      <c r="B162" s="139"/>
      <c r="C162" s="140"/>
      <c r="D162" s="139"/>
      <c r="E162" s="147"/>
      <c r="F162" s="72" t="s">
        <v>431</v>
      </c>
      <c r="G162" s="73"/>
      <c r="H162" s="18"/>
      <c r="I162" s="73"/>
      <c r="J162" s="73"/>
      <c r="K162" s="73"/>
      <c r="L162" s="73"/>
      <c r="M162" s="73"/>
    </row>
    <row r="163" spans="1:13" ht="24.4" customHeight="1">
      <c r="A163" s="139"/>
      <c r="B163" s="139"/>
      <c r="C163" s="140"/>
      <c r="D163" s="139"/>
      <c r="E163" s="147" t="s">
        <v>432</v>
      </c>
      <c r="F163" s="147" t="s">
        <v>433</v>
      </c>
      <c r="G163" s="73" t="s">
        <v>897</v>
      </c>
      <c r="H163" s="18" t="s">
        <v>898</v>
      </c>
      <c r="I163" s="73" t="s">
        <v>899</v>
      </c>
      <c r="J163" s="73" t="s">
        <v>900</v>
      </c>
      <c r="K163" s="73" t="s">
        <v>554</v>
      </c>
      <c r="L163" s="73" t="s">
        <v>476</v>
      </c>
      <c r="M163" s="73"/>
    </row>
    <row r="164" spans="1:13" ht="24.4" customHeight="1">
      <c r="A164" s="139"/>
      <c r="B164" s="139"/>
      <c r="C164" s="140"/>
      <c r="D164" s="139"/>
      <c r="E164" s="147"/>
      <c r="F164" s="147"/>
      <c r="G164" s="73" t="s">
        <v>901</v>
      </c>
      <c r="H164" s="18" t="s">
        <v>902</v>
      </c>
      <c r="I164" s="73" t="s">
        <v>903</v>
      </c>
      <c r="J164" s="73" t="s">
        <v>904</v>
      </c>
      <c r="K164" s="73" t="s">
        <v>905</v>
      </c>
      <c r="L164" s="73" t="s">
        <v>476</v>
      </c>
      <c r="M164" s="73"/>
    </row>
    <row r="165" spans="1:13" ht="24.4" customHeight="1">
      <c r="A165" s="139"/>
      <c r="B165" s="139"/>
      <c r="C165" s="140"/>
      <c r="D165" s="139"/>
      <c r="E165" s="147"/>
      <c r="F165" s="72" t="s">
        <v>439</v>
      </c>
      <c r="G165" s="73" t="s">
        <v>906</v>
      </c>
      <c r="H165" s="18" t="s">
        <v>907</v>
      </c>
      <c r="I165" s="73" t="s">
        <v>908</v>
      </c>
      <c r="J165" s="73" t="s">
        <v>491</v>
      </c>
      <c r="K165" s="73" t="s">
        <v>444</v>
      </c>
      <c r="L165" s="73" t="s">
        <v>476</v>
      </c>
      <c r="M165" s="73"/>
    </row>
    <row r="166" spans="1:13" ht="24.4" customHeight="1">
      <c r="A166" s="139"/>
      <c r="B166" s="139"/>
      <c r="C166" s="140"/>
      <c r="D166" s="139"/>
      <c r="E166" s="147"/>
      <c r="F166" s="72" t="s">
        <v>445</v>
      </c>
      <c r="G166" s="73" t="s">
        <v>481</v>
      </c>
      <c r="H166" s="18" t="s">
        <v>482</v>
      </c>
      <c r="I166" s="73" t="s">
        <v>483</v>
      </c>
      <c r="J166" s="73" t="s">
        <v>562</v>
      </c>
      <c r="K166" s="73" t="s">
        <v>485</v>
      </c>
      <c r="L166" s="73" t="s">
        <v>457</v>
      </c>
      <c r="M166" s="73"/>
    </row>
    <row r="167" spans="1:13" ht="24.4" customHeight="1">
      <c r="A167" s="139"/>
      <c r="B167" s="139"/>
      <c r="C167" s="140"/>
      <c r="D167" s="139"/>
      <c r="E167" s="147" t="s">
        <v>450</v>
      </c>
      <c r="F167" s="72" t="s">
        <v>451</v>
      </c>
      <c r="G167" s="73" t="s">
        <v>909</v>
      </c>
      <c r="H167" s="18" t="s">
        <v>910</v>
      </c>
      <c r="I167" s="73" t="s">
        <v>911</v>
      </c>
      <c r="J167" s="73" t="s">
        <v>638</v>
      </c>
      <c r="K167" s="73" t="s">
        <v>525</v>
      </c>
      <c r="L167" s="73" t="s">
        <v>476</v>
      </c>
      <c r="M167" s="73"/>
    </row>
    <row r="168" spans="1:13" ht="24.4" customHeight="1">
      <c r="A168" s="139"/>
      <c r="B168" s="139"/>
      <c r="C168" s="140"/>
      <c r="D168" s="139"/>
      <c r="E168" s="147"/>
      <c r="F168" s="72" t="s">
        <v>452</v>
      </c>
      <c r="G168" s="73" t="s">
        <v>912</v>
      </c>
      <c r="H168" s="18" t="s">
        <v>913</v>
      </c>
      <c r="I168" s="73" t="s">
        <v>914</v>
      </c>
      <c r="J168" s="73" t="s">
        <v>887</v>
      </c>
      <c r="K168" s="73" t="s">
        <v>485</v>
      </c>
      <c r="L168" s="73" t="s">
        <v>457</v>
      </c>
      <c r="M168" s="73"/>
    </row>
    <row r="169" spans="1:13" ht="24.4" customHeight="1">
      <c r="A169" s="139"/>
      <c r="B169" s="139"/>
      <c r="C169" s="140"/>
      <c r="D169" s="139"/>
      <c r="E169" s="147"/>
      <c r="F169" s="72" t="s">
        <v>458</v>
      </c>
      <c r="G169" s="73" t="s">
        <v>915</v>
      </c>
      <c r="H169" s="18" t="s">
        <v>916</v>
      </c>
      <c r="I169" s="73" t="s">
        <v>917</v>
      </c>
      <c r="J169" s="73" t="s">
        <v>918</v>
      </c>
      <c r="K169" s="73" t="s">
        <v>485</v>
      </c>
      <c r="L169" s="73" t="s">
        <v>457</v>
      </c>
      <c r="M169" s="73"/>
    </row>
    <row r="170" spans="1:13" ht="24.4" customHeight="1">
      <c r="A170" s="139"/>
      <c r="B170" s="139"/>
      <c r="C170" s="140"/>
      <c r="D170" s="139"/>
      <c r="E170" s="147"/>
      <c r="F170" s="72" t="s">
        <v>459</v>
      </c>
      <c r="G170" s="73"/>
      <c r="H170" s="73"/>
      <c r="I170" s="73"/>
      <c r="J170" s="73"/>
      <c r="K170" s="73"/>
      <c r="L170" s="73"/>
      <c r="M170" s="73"/>
    </row>
    <row r="171" spans="1:13" ht="24.4" customHeight="1">
      <c r="A171" s="139"/>
      <c r="B171" s="139"/>
      <c r="C171" s="140"/>
      <c r="D171" s="139"/>
      <c r="E171" s="72" t="s">
        <v>460</v>
      </c>
      <c r="F171" s="74" t="s">
        <v>461</v>
      </c>
      <c r="G171" s="73" t="s">
        <v>892</v>
      </c>
      <c r="H171" s="73" t="s">
        <v>919</v>
      </c>
      <c r="I171" s="73" t="s">
        <v>920</v>
      </c>
      <c r="J171" s="73" t="s">
        <v>480</v>
      </c>
      <c r="K171" s="73" t="s">
        <v>444</v>
      </c>
      <c r="L171" s="73" t="s">
        <v>476</v>
      </c>
      <c r="M171" s="73"/>
    </row>
    <row r="172" spans="1:13" ht="24.4" customHeight="1">
      <c r="A172" s="139" t="s">
        <v>155</v>
      </c>
      <c r="B172" s="139" t="s">
        <v>666</v>
      </c>
      <c r="C172" s="140">
        <v>620</v>
      </c>
      <c r="D172" s="139" t="s">
        <v>798</v>
      </c>
      <c r="E172" s="147" t="s">
        <v>422</v>
      </c>
      <c r="F172" s="44" t="s">
        <v>423</v>
      </c>
      <c r="G172" s="48" t="s">
        <v>468</v>
      </c>
      <c r="H172" s="18" t="s">
        <v>799</v>
      </c>
      <c r="I172" s="48" t="s">
        <v>800</v>
      </c>
      <c r="J172" s="48" t="s">
        <v>801</v>
      </c>
      <c r="K172" s="48" t="s">
        <v>429</v>
      </c>
      <c r="L172" s="48" t="s">
        <v>699</v>
      </c>
      <c r="M172" s="45"/>
    </row>
    <row r="173" spans="1:13" ht="24.4" customHeight="1">
      <c r="A173" s="139"/>
      <c r="B173" s="139"/>
      <c r="C173" s="140"/>
      <c r="D173" s="139"/>
      <c r="E173" s="147"/>
      <c r="F173" s="44" t="s">
        <v>424</v>
      </c>
      <c r="G173" s="45"/>
      <c r="H173" s="18"/>
      <c r="I173" s="45"/>
      <c r="J173" s="45"/>
      <c r="K173" s="45"/>
      <c r="L173" s="45"/>
      <c r="M173" s="45"/>
    </row>
    <row r="174" spans="1:13" ht="24.4" customHeight="1">
      <c r="A174" s="139"/>
      <c r="B174" s="139"/>
      <c r="C174" s="140"/>
      <c r="D174" s="139"/>
      <c r="E174" s="147"/>
      <c r="F174" s="44" t="s">
        <v>431</v>
      </c>
      <c r="G174" s="45"/>
      <c r="H174" s="18"/>
      <c r="I174" s="45"/>
      <c r="J174" s="45"/>
      <c r="K174" s="45"/>
      <c r="L174" s="45"/>
      <c r="M174" s="45"/>
    </row>
    <row r="175" spans="1:13" ht="24.4" customHeight="1">
      <c r="A175" s="139"/>
      <c r="B175" s="139"/>
      <c r="C175" s="140"/>
      <c r="D175" s="139"/>
      <c r="E175" s="147" t="s">
        <v>432</v>
      </c>
      <c r="F175" s="147" t="s">
        <v>433</v>
      </c>
      <c r="G175" s="45" t="s">
        <v>802</v>
      </c>
      <c r="H175" s="18" t="s">
        <v>813</v>
      </c>
      <c r="I175" s="48" t="s">
        <v>802</v>
      </c>
      <c r="J175" s="48" t="s">
        <v>822</v>
      </c>
      <c r="K175" s="48" t="s">
        <v>821</v>
      </c>
      <c r="L175" s="48" t="s">
        <v>699</v>
      </c>
      <c r="M175" s="45"/>
    </row>
    <row r="176" spans="1:13" ht="24.4" customHeight="1">
      <c r="A176" s="139"/>
      <c r="B176" s="139"/>
      <c r="C176" s="140"/>
      <c r="D176" s="139"/>
      <c r="E176" s="147"/>
      <c r="F176" s="147"/>
      <c r="G176" s="45" t="s">
        <v>816</v>
      </c>
      <c r="H176" s="18" t="s">
        <v>817</v>
      </c>
      <c r="I176" s="48" t="s">
        <v>818</v>
      </c>
      <c r="J176" s="48" t="s">
        <v>822</v>
      </c>
      <c r="K176" s="48" t="s">
        <v>821</v>
      </c>
      <c r="L176" s="48" t="s">
        <v>699</v>
      </c>
      <c r="M176" s="45"/>
    </row>
    <row r="177" spans="1:13" ht="29.25">
      <c r="A177" s="139"/>
      <c r="B177" s="139"/>
      <c r="C177" s="140"/>
      <c r="D177" s="139"/>
      <c r="E177" s="147"/>
      <c r="F177" s="44" t="s">
        <v>439</v>
      </c>
      <c r="G177" s="45" t="s">
        <v>804</v>
      </c>
      <c r="H177" s="51">
        <v>1</v>
      </c>
      <c r="I177" s="48" t="s">
        <v>805</v>
      </c>
      <c r="J177" s="48" t="s">
        <v>819</v>
      </c>
      <c r="K177" s="48" t="s">
        <v>820</v>
      </c>
      <c r="L177" s="48" t="s">
        <v>699</v>
      </c>
      <c r="M177" s="45"/>
    </row>
    <row r="178" spans="1:13" ht="24.4" customHeight="1">
      <c r="A178" s="139"/>
      <c r="B178" s="139"/>
      <c r="C178" s="140"/>
      <c r="D178" s="139"/>
      <c r="E178" s="147"/>
      <c r="F178" s="44" t="s">
        <v>445</v>
      </c>
      <c r="G178" s="48" t="s">
        <v>677</v>
      </c>
      <c r="H178" s="18" t="s">
        <v>686</v>
      </c>
      <c r="I178" s="48" t="s">
        <v>693</v>
      </c>
      <c r="J178" s="48" t="s">
        <v>696</v>
      </c>
      <c r="K178" s="48" t="s">
        <v>702</v>
      </c>
      <c r="L178" s="48" t="s">
        <v>703</v>
      </c>
      <c r="M178" s="45"/>
    </row>
    <row r="179" spans="1:13" ht="24.4" customHeight="1">
      <c r="A179" s="139"/>
      <c r="B179" s="139"/>
      <c r="C179" s="140"/>
      <c r="D179" s="139"/>
      <c r="E179" s="147" t="s">
        <v>450</v>
      </c>
      <c r="F179" s="44" t="s">
        <v>451</v>
      </c>
      <c r="G179" s="45" t="s">
        <v>806</v>
      </c>
      <c r="H179" s="18" t="s">
        <v>807</v>
      </c>
      <c r="I179" s="45" t="s">
        <v>808</v>
      </c>
      <c r="J179" s="48" t="s">
        <v>823</v>
      </c>
      <c r="K179" s="48" t="s">
        <v>702</v>
      </c>
      <c r="L179" s="48" t="s">
        <v>703</v>
      </c>
      <c r="M179" s="45"/>
    </row>
    <row r="180" spans="1:13" ht="24.4" customHeight="1">
      <c r="A180" s="139"/>
      <c r="B180" s="139"/>
      <c r="C180" s="140"/>
      <c r="D180" s="139"/>
      <c r="E180" s="147"/>
      <c r="F180" s="44" t="s">
        <v>452</v>
      </c>
      <c r="G180" s="45" t="s">
        <v>811</v>
      </c>
      <c r="H180" s="18" t="s">
        <v>810</v>
      </c>
      <c r="I180" s="45" t="s">
        <v>809</v>
      </c>
      <c r="J180" s="48" t="s">
        <v>815</v>
      </c>
      <c r="K180" s="48" t="s">
        <v>702</v>
      </c>
      <c r="L180" s="48" t="s">
        <v>703</v>
      </c>
      <c r="M180" s="45"/>
    </row>
    <row r="181" spans="1:13" ht="24.4" customHeight="1">
      <c r="A181" s="139"/>
      <c r="B181" s="139"/>
      <c r="C181" s="140"/>
      <c r="D181" s="139"/>
      <c r="E181" s="147"/>
      <c r="F181" s="44" t="s">
        <v>458</v>
      </c>
      <c r="G181" s="45"/>
      <c r="H181" s="18"/>
      <c r="I181" s="45"/>
      <c r="J181" s="45"/>
      <c r="K181" s="45"/>
      <c r="L181" s="45"/>
      <c r="M181" s="45"/>
    </row>
    <row r="182" spans="1:13" ht="24.4" customHeight="1">
      <c r="A182" s="139"/>
      <c r="B182" s="139"/>
      <c r="C182" s="140"/>
      <c r="D182" s="139"/>
      <c r="E182" s="147"/>
      <c r="F182" s="44" t="s">
        <v>459</v>
      </c>
      <c r="G182" s="45"/>
      <c r="H182" s="18"/>
      <c r="I182" s="45"/>
      <c r="J182" s="45"/>
      <c r="K182" s="45"/>
      <c r="L182" s="45"/>
      <c r="M182" s="45"/>
    </row>
    <row r="183" spans="1:13" ht="24.4" customHeight="1">
      <c r="A183" s="139"/>
      <c r="B183" s="139"/>
      <c r="C183" s="140"/>
      <c r="D183" s="139"/>
      <c r="E183" s="44" t="s">
        <v>460</v>
      </c>
      <c r="F183" s="44" t="s">
        <v>461</v>
      </c>
      <c r="G183" s="45" t="s">
        <v>803</v>
      </c>
      <c r="H183" s="51">
        <v>0.95</v>
      </c>
      <c r="I183" s="48" t="s">
        <v>812</v>
      </c>
      <c r="J183" s="48" t="s">
        <v>814</v>
      </c>
      <c r="K183" s="48" t="s">
        <v>692</v>
      </c>
      <c r="L183" s="48" t="s">
        <v>699</v>
      </c>
      <c r="M183" s="45"/>
    </row>
    <row r="184" spans="1:13" ht="24.4" customHeight="1">
      <c r="A184" s="139" t="s">
        <v>155</v>
      </c>
      <c r="B184" s="139" t="s">
        <v>668</v>
      </c>
      <c r="C184" s="140">
        <f>'21专项清单'!C24</f>
        <v>542.88</v>
      </c>
      <c r="D184" s="139"/>
      <c r="E184" s="147" t="s">
        <v>422</v>
      </c>
      <c r="F184" s="44" t="s">
        <v>423</v>
      </c>
      <c r="G184" s="45" t="s">
        <v>824</v>
      </c>
      <c r="H184" s="18" t="s">
        <v>842</v>
      </c>
      <c r="I184" s="45" t="s">
        <v>843</v>
      </c>
      <c r="J184" s="48" t="s">
        <v>830</v>
      </c>
      <c r="K184" s="48" t="s">
        <v>841</v>
      </c>
      <c r="L184" s="48" t="s">
        <v>832</v>
      </c>
      <c r="M184" s="45"/>
    </row>
    <row r="185" spans="1:13" ht="24.4" customHeight="1">
      <c r="A185" s="139"/>
      <c r="B185" s="139"/>
      <c r="C185" s="140"/>
      <c r="D185" s="139"/>
      <c r="E185" s="147"/>
      <c r="F185" s="44" t="s">
        <v>424</v>
      </c>
      <c r="G185" s="45"/>
      <c r="H185" s="18"/>
      <c r="I185" s="45"/>
      <c r="J185" s="45"/>
      <c r="K185" s="45"/>
      <c r="L185" s="45"/>
      <c r="M185" s="45"/>
    </row>
    <row r="186" spans="1:13" ht="24.4" customHeight="1">
      <c r="A186" s="139"/>
      <c r="B186" s="139"/>
      <c r="C186" s="140"/>
      <c r="D186" s="139"/>
      <c r="E186" s="147"/>
      <c r="F186" s="44" t="s">
        <v>431</v>
      </c>
      <c r="G186" s="45"/>
      <c r="H186" s="18"/>
      <c r="I186" s="45"/>
      <c r="J186" s="45"/>
      <c r="K186" s="45"/>
      <c r="L186" s="45"/>
      <c r="M186" s="45"/>
    </row>
    <row r="187" spans="1:13" ht="24.4" customHeight="1">
      <c r="A187" s="139"/>
      <c r="B187" s="139"/>
      <c r="C187" s="140"/>
      <c r="D187" s="139"/>
      <c r="E187" s="147" t="s">
        <v>432</v>
      </c>
      <c r="F187" s="147" t="s">
        <v>433</v>
      </c>
      <c r="G187" s="45" t="s">
        <v>825</v>
      </c>
      <c r="H187" s="48" t="s">
        <v>825</v>
      </c>
      <c r="I187" s="48" t="s">
        <v>825</v>
      </c>
      <c r="J187" s="45" t="s">
        <v>830</v>
      </c>
      <c r="K187" s="45" t="s">
        <v>831</v>
      </c>
      <c r="L187" s="45" t="s">
        <v>832</v>
      </c>
      <c r="M187" s="45"/>
    </row>
    <row r="188" spans="1:13" ht="24.4" customHeight="1">
      <c r="A188" s="139"/>
      <c r="B188" s="139"/>
      <c r="C188" s="140"/>
      <c r="D188" s="139"/>
      <c r="E188" s="147"/>
      <c r="F188" s="147"/>
      <c r="G188" s="45"/>
      <c r="H188" s="18"/>
      <c r="I188" s="45"/>
      <c r="J188" s="45"/>
      <c r="K188" s="45"/>
      <c r="L188" s="45"/>
      <c r="M188" s="45"/>
    </row>
    <row r="189" spans="1:13" ht="24.4" customHeight="1">
      <c r="A189" s="139"/>
      <c r="B189" s="139"/>
      <c r="C189" s="140"/>
      <c r="D189" s="139"/>
      <c r="E189" s="147"/>
      <c r="F189" s="44" t="s">
        <v>439</v>
      </c>
      <c r="G189" s="45" t="s">
        <v>826</v>
      </c>
      <c r="H189" s="18" t="s">
        <v>826</v>
      </c>
      <c r="I189" s="18" t="s">
        <v>826</v>
      </c>
      <c r="J189" s="48" t="s">
        <v>840</v>
      </c>
      <c r="K189" s="48" t="s">
        <v>702</v>
      </c>
      <c r="L189" s="48" t="s">
        <v>703</v>
      </c>
      <c r="M189" s="45"/>
    </row>
    <row r="190" spans="1:13" ht="24.4" customHeight="1">
      <c r="A190" s="139"/>
      <c r="B190" s="139"/>
      <c r="C190" s="140"/>
      <c r="D190" s="139"/>
      <c r="E190" s="147"/>
      <c r="F190" s="44" t="s">
        <v>445</v>
      </c>
      <c r="G190" s="48" t="s">
        <v>677</v>
      </c>
      <c r="H190" s="18" t="s">
        <v>686</v>
      </c>
      <c r="I190" s="48" t="s">
        <v>693</v>
      </c>
      <c r="J190" s="48" t="s">
        <v>696</v>
      </c>
      <c r="K190" s="48" t="s">
        <v>702</v>
      </c>
      <c r="L190" s="48" t="s">
        <v>703</v>
      </c>
      <c r="M190" s="45"/>
    </row>
    <row r="191" spans="1:13" ht="24.4" customHeight="1">
      <c r="A191" s="139"/>
      <c r="B191" s="139"/>
      <c r="C191" s="140"/>
      <c r="D191" s="139"/>
      <c r="E191" s="147" t="s">
        <v>450</v>
      </c>
      <c r="F191" s="44" t="s">
        <v>451</v>
      </c>
      <c r="G191" s="45"/>
      <c r="H191" s="18"/>
      <c r="I191" s="45"/>
      <c r="J191" s="45"/>
      <c r="K191" s="45"/>
      <c r="L191" s="45"/>
      <c r="M191" s="45"/>
    </row>
    <row r="192" spans="1:13" ht="24.4" customHeight="1">
      <c r="A192" s="139"/>
      <c r="B192" s="139"/>
      <c r="C192" s="140"/>
      <c r="D192" s="139"/>
      <c r="E192" s="147"/>
      <c r="F192" s="44" t="s">
        <v>452</v>
      </c>
      <c r="G192" s="45" t="s">
        <v>834</v>
      </c>
      <c r="H192" s="48" t="s">
        <v>833</v>
      </c>
      <c r="I192" s="48" t="s">
        <v>827</v>
      </c>
      <c r="J192" s="48" t="s">
        <v>839</v>
      </c>
      <c r="K192" s="48" t="s">
        <v>702</v>
      </c>
      <c r="L192" s="48" t="s">
        <v>703</v>
      </c>
      <c r="M192" s="45"/>
    </row>
    <row r="193" spans="1:13" ht="24.4" customHeight="1">
      <c r="A193" s="139"/>
      <c r="B193" s="139"/>
      <c r="C193" s="140"/>
      <c r="D193" s="139"/>
      <c r="E193" s="147"/>
      <c r="F193" s="44" t="s">
        <v>458</v>
      </c>
      <c r="G193" s="45" t="s">
        <v>836</v>
      </c>
      <c r="H193" s="48" t="s">
        <v>835</v>
      </c>
      <c r="I193" s="48" t="s">
        <v>828</v>
      </c>
      <c r="J193" s="45" t="s">
        <v>838</v>
      </c>
      <c r="K193" s="48" t="s">
        <v>702</v>
      </c>
      <c r="L193" s="48" t="s">
        <v>703</v>
      </c>
      <c r="M193" s="45"/>
    </row>
    <row r="194" spans="1:13" ht="24.4" customHeight="1">
      <c r="A194" s="139"/>
      <c r="B194" s="139"/>
      <c r="C194" s="140"/>
      <c r="D194" s="139"/>
      <c r="E194" s="147"/>
      <c r="F194" s="44" t="s">
        <v>459</v>
      </c>
      <c r="G194" s="45"/>
      <c r="H194" s="18"/>
      <c r="I194" s="45"/>
      <c r="J194" s="45"/>
      <c r="K194" s="45"/>
      <c r="L194" s="45"/>
      <c r="M194" s="45"/>
    </row>
    <row r="195" spans="1:13" ht="24.4" customHeight="1">
      <c r="A195" s="139"/>
      <c r="B195" s="139"/>
      <c r="C195" s="140"/>
      <c r="D195" s="139"/>
      <c r="E195" s="44" t="s">
        <v>460</v>
      </c>
      <c r="F195" s="44" t="s">
        <v>461</v>
      </c>
      <c r="G195" s="45" t="s">
        <v>829</v>
      </c>
      <c r="H195" s="51">
        <v>0.95</v>
      </c>
      <c r="I195" s="45" t="s">
        <v>837</v>
      </c>
      <c r="J195" s="48" t="s">
        <v>814</v>
      </c>
      <c r="K195" s="48" t="s">
        <v>692</v>
      </c>
      <c r="L195" s="48" t="s">
        <v>699</v>
      </c>
      <c r="M195" s="45"/>
    </row>
    <row r="196" spans="1:13" ht="16.350000000000001" customHeight="1">
      <c r="A196" s="139" t="s">
        <v>924</v>
      </c>
      <c r="B196" s="139" t="s">
        <v>971</v>
      </c>
      <c r="C196" s="140">
        <v>172.19</v>
      </c>
      <c r="D196" s="139" t="s">
        <v>972</v>
      </c>
      <c r="E196" s="147" t="s">
        <v>422</v>
      </c>
      <c r="F196" s="88" t="s">
        <v>423</v>
      </c>
      <c r="G196" s="86" t="s">
        <v>973</v>
      </c>
      <c r="H196" s="89">
        <v>172.19</v>
      </c>
      <c r="I196" s="86" t="s">
        <v>973</v>
      </c>
      <c r="J196" s="86" t="s">
        <v>597</v>
      </c>
      <c r="K196" s="86" t="s">
        <v>429</v>
      </c>
      <c r="L196" s="86" t="s">
        <v>514</v>
      </c>
      <c r="M196" s="86"/>
    </row>
    <row r="197" spans="1:13" ht="21">
      <c r="A197" s="139"/>
      <c r="B197" s="139"/>
      <c r="C197" s="140"/>
      <c r="D197" s="139"/>
      <c r="E197" s="147"/>
      <c r="F197" s="88" t="s">
        <v>424</v>
      </c>
      <c r="G197" s="86"/>
      <c r="H197" s="86"/>
      <c r="I197" s="86"/>
      <c r="J197" s="86"/>
      <c r="K197" s="86"/>
      <c r="L197" s="86"/>
      <c r="M197" s="86"/>
    </row>
    <row r="198" spans="1:13" ht="21">
      <c r="A198" s="139"/>
      <c r="B198" s="139"/>
      <c r="C198" s="140"/>
      <c r="D198" s="139"/>
      <c r="E198" s="147"/>
      <c r="F198" s="88" t="s">
        <v>431</v>
      </c>
      <c r="G198" s="86"/>
      <c r="H198" s="86"/>
      <c r="I198" s="86"/>
      <c r="J198" s="86"/>
      <c r="K198" s="86"/>
      <c r="L198" s="86"/>
      <c r="M198" s="86"/>
    </row>
    <row r="199" spans="1:13" ht="29.25">
      <c r="A199" s="139"/>
      <c r="B199" s="139"/>
      <c r="C199" s="140"/>
      <c r="D199" s="139"/>
      <c r="E199" s="147" t="s">
        <v>432</v>
      </c>
      <c r="F199" s="88" t="s">
        <v>433</v>
      </c>
      <c r="G199" s="86" t="s">
        <v>974</v>
      </c>
      <c r="H199" s="86" t="s">
        <v>533</v>
      </c>
      <c r="I199" s="86" t="s">
        <v>974</v>
      </c>
      <c r="J199" s="86" t="s">
        <v>975</v>
      </c>
      <c r="K199" s="86" t="s">
        <v>602</v>
      </c>
      <c r="L199" s="86" t="s">
        <v>430</v>
      </c>
      <c r="M199" s="86"/>
    </row>
    <row r="200" spans="1:13" ht="29.25">
      <c r="A200" s="139"/>
      <c r="B200" s="139"/>
      <c r="C200" s="140"/>
      <c r="D200" s="139"/>
      <c r="E200" s="147"/>
      <c r="F200" s="88" t="s">
        <v>439</v>
      </c>
      <c r="G200" s="86" t="s">
        <v>976</v>
      </c>
      <c r="H200" s="86" t="s">
        <v>447</v>
      </c>
      <c r="I200" s="86" t="s">
        <v>976</v>
      </c>
      <c r="J200" s="86" t="s">
        <v>975</v>
      </c>
      <c r="K200" s="86" t="s">
        <v>444</v>
      </c>
      <c r="L200" s="86" t="s">
        <v>430</v>
      </c>
      <c r="M200" s="86"/>
    </row>
    <row r="201" spans="1:13" ht="29.25">
      <c r="A201" s="139"/>
      <c r="B201" s="139"/>
      <c r="C201" s="140"/>
      <c r="D201" s="139"/>
      <c r="E201" s="147"/>
      <c r="F201" s="88" t="s">
        <v>445</v>
      </c>
      <c r="G201" s="86" t="s">
        <v>977</v>
      </c>
      <c r="H201" s="86" t="s">
        <v>978</v>
      </c>
      <c r="I201" s="86" t="s">
        <v>977</v>
      </c>
      <c r="J201" s="86" t="s">
        <v>979</v>
      </c>
      <c r="K201" s="86" t="s">
        <v>980</v>
      </c>
      <c r="L201" s="86" t="s">
        <v>430</v>
      </c>
      <c r="M201" s="86"/>
    </row>
    <row r="202" spans="1:13" ht="58.5">
      <c r="A202" s="139"/>
      <c r="B202" s="139"/>
      <c r="C202" s="140"/>
      <c r="D202" s="139"/>
      <c r="E202" s="147" t="s">
        <v>450</v>
      </c>
      <c r="F202" s="88" t="s">
        <v>451</v>
      </c>
      <c r="G202" s="86" t="s">
        <v>981</v>
      </c>
      <c r="H202" s="86" t="s">
        <v>982</v>
      </c>
      <c r="I202" s="86" t="s">
        <v>981</v>
      </c>
      <c r="J202" s="86" t="s">
        <v>983</v>
      </c>
      <c r="K202" s="86" t="s">
        <v>444</v>
      </c>
      <c r="L202" s="86" t="s">
        <v>476</v>
      </c>
      <c r="M202" s="86"/>
    </row>
    <row r="203" spans="1:13" ht="39">
      <c r="A203" s="139"/>
      <c r="B203" s="139"/>
      <c r="C203" s="140"/>
      <c r="D203" s="139"/>
      <c r="E203" s="147"/>
      <c r="F203" s="88" t="s">
        <v>452</v>
      </c>
      <c r="G203" s="86" t="s">
        <v>973</v>
      </c>
      <c r="H203" s="86" t="s">
        <v>447</v>
      </c>
      <c r="I203" s="86" t="s">
        <v>973</v>
      </c>
      <c r="J203" s="86" t="s">
        <v>580</v>
      </c>
      <c r="K203" s="86" t="s">
        <v>444</v>
      </c>
      <c r="L203" s="86" t="s">
        <v>430</v>
      </c>
      <c r="M203" s="86"/>
    </row>
    <row r="204" spans="1:13" ht="29.25">
      <c r="A204" s="139"/>
      <c r="B204" s="139"/>
      <c r="C204" s="140"/>
      <c r="D204" s="139"/>
      <c r="E204" s="147"/>
      <c r="F204" s="88" t="s">
        <v>458</v>
      </c>
      <c r="G204" s="86" t="s">
        <v>984</v>
      </c>
      <c r="H204" s="86" t="s">
        <v>447</v>
      </c>
      <c r="I204" s="86" t="s">
        <v>984</v>
      </c>
      <c r="J204" s="86" t="s">
        <v>580</v>
      </c>
      <c r="K204" s="86" t="s">
        <v>444</v>
      </c>
      <c r="L204" s="86" t="s">
        <v>430</v>
      </c>
      <c r="M204" s="86"/>
    </row>
    <row r="205" spans="1:13" ht="58.5">
      <c r="A205" s="139"/>
      <c r="B205" s="139"/>
      <c r="C205" s="140"/>
      <c r="D205" s="139"/>
      <c r="E205" s="147"/>
      <c r="F205" s="88" t="s">
        <v>459</v>
      </c>
      <c r="G205" s="86" t="s">
        <v>985</v>
      </c>
      <c r="H205" s="86" t="s">
        <v>447</v>
      </c>
      <c r="I205" s="86" t="s">
        <v>985</v>
      </c>
      <c r="J205" s="86" t="s">
        <v>580</v>
      </c>
      <c r="K205" s="86" t="s">
        <v>444</v>
      </c>
      <c r="L205" s="86" t="s">
        <v>430</v>
      </c>
      <c r="M205" s="86"/>
    </row>
    <row r="206" spans="1:13" ht="39">
      <c r="A206" s="139"/>
      <c r="B206" s="139"/>
      <c r="C206" s="140"/>
      <c r="D206" s="139"/>
      <c r="E206" s="88" t="s">
        <v>460</v>
      </c>
      <c r="F206" s="88" t="s">
        <v>461</v>
      </c>
      <c r="G206" s="86" t="s">
        <v>973</v>
      </c>
      <c r="H206" s="86" t="s">
        <v>982</v>
      </c>
      <c r="I206" s="86" t="s">
        <v>973</v>
      </c>
      <c r="J206" s="86" t="s">
        <v>983</v>
      </c>
      <c r="K206" s="86" t="s">
        <v>444</v>
      </c>
      <c r="L206" s="86" t="s">
        <v>430</v>
      </c>
      <c r="M206" s="86"/>
    </row>
    <row r="207" spans="1:13" ht="21">
      <c r="A207" s="139" t="s">
        <v>929</v>
      </c>
      <c r="B207" s="139" t="s">
        <v>988</v>
      </c>
      <c r="C207" s="140">
        <v>156.1</v>
      </c>
      <c r="D207" s="139" t="s">
        <v>989</v>
      </c>
      <c r="E207" s="147" t="s">
        <v>422</v>
      </c>
      <c r="F207" s="88" t="s">
        <v>423</v>
      </c>
      <c r="G207" s="86" t="s">
        <v>468</v>
      </c>
      <c r="H207" s="86" t="s">
        <v>990</v>
      </c>
      <c r="I207" s="86" t="s">
        <v>991</v>
      </c>
      <c r="J207" s="86" t="s">
        <v>992</v>
      </c>
      <c r="K207" s="86" t="s">
        <v>429</v>
      </c>
      <c r="L207" s="86" t="s">
        <v>430</v>
      </c>
      <c r="M207" s="86"/>
    </row>
    <row r="208" spans="1:13" ht="21">
      <c r="A208" s="139"/>
      <c r="B208" s="139"/>
      <c r="C208" s="140"/>
      <c r="D208" s="139"/>
      <c r="E208" s="147"/>
      <c r="F208" s="88" t="s">
        <v>424</v>
      </c>
      <c r="G208" s="86"/>
      <c r="H208" s="86"/>
      <c r="I208" s="86"/>
      <c r="J208" s="86"/>
      <c r="K208" s="86"/>
      <c r="L208" s="86"/>
      <c r="M208" s="86"/>
    </row>
    <row r="209" spans="1:13" ht="21">
      <c r="A209" s="139"/>
      <c r="B209" s="139"/>
      <c r="C209" s="140"/>
      <c r="D209" s="139"/>
      <c r="E209" s="147"/>
      <c r="F209" s="88" t="s">
        <v>431</v>
      </c>
      <c r="G209" s="86"/>
      <c r="H209" s="86"/>
      <c r="I209" s="86"/>
      <c r="J209" s="86"/>
      <c r="K209" s="86"/>
      <c r="L209" s="86"/>
      <c r="M209" s="86"/>
    </row>
    <row r="210" spans="1:13" ht="29.25">
      <c r="A210" s="139"/>
      <c r="B210" s="139"/>
      <c r="C210" s="140"/>
      <c r="D210" s="139"/>
      <c r="E210" s="147" t="s">
        <v>432</v>
      </c>
      <c r="F210" s="147" t="s">
        <v>433</v>
      </c>
      <c r="G210" s="86" t="s">
        <v>572</v>
      </c>
      <c r="H210" s="86" t="s">
        <v>993</v>
      </c>
      <c r="I210" s="86" t="s">
        <v>994</v>
      </c>
      <c r="J210" s="86" t="s">
        <v>575</v>
      </c>
      <c r="K210" s="86" t="s">
        <v>576</v>
      </c>
      <c r="L210" s="86" t="s">
        <v>430</v>
      </c>
      <c r="M210" s="86"/>
    </row>
    <row r="211" spans="1:13" ht="29.25">
      <c r="A211" s="139"/>
      <c r="B211" s="139"/>
      <c r="C211" s="140"/>
      <c r="D211" s="139"/>
      <c r="E211" s="147"/>
      <c r="F211" s="147"/>
      <c r="G211" s="86" t="s">
        <v>995</v>
      </c>
      <c r="H211" s="86" t="s">
        <v>578</v>
      </c>
      <c r="I211" s="86" t="s">
        <v>996</v>
      </c>
      <c r="J211" s="86" t="s">
        <v>580</v>
      </c>
      <c r="K211" s="86" t="s">
        <v>438</v>
      </c>
      <c r="L211" s="86" t="s">
        <v>430</v>
      </c>
      <c r="M211" s="86"/>
    </row>
    <row r="212" spans="1:13" ht="19.5">
      <c r="A212" s="139"/>
      <c r="B212" s="139"/>
      <c r="C212" s="140"/>
      <c r="D212" s="139"/>
      <c r="E212" s="147"/>
      <c r="F212" s="147"/>
      <c r="G212" s="86" t="s">
        <v>997</v>
      </c>
      <c r="H212" s="86" t="s">
        <v>582</v>
      </c>
      <c r="I212" s="86" t="s">
        <v>998</v>
      </c>
      <c r="J212" s="86" t="s">
        <v>999</v>
      </c>
      <c r="K212" s="86" t="s">
        <v>585</v>
      </c>
      <c r="L212" s="86" t="s">
        <v>430</v>
      </c>
      <c r="M212" s="86"/>
    </row>
    <row r="213" spans="1:13" ht="19.5">
      <c r="A213" s="139"/>
      <c r="B213" s="139"/>
      <c r="C213" s="140"/>
      <c r="D213" s="139"/>
      <c r="E213" s="147"/>
      <c r="F213" s="88" t="s">
        <v>439</v>
      </c>
      <c r="G213" s="86" t="s">
        <v>1000</v>
      </c>
      <c r="H213" s="86" t="s">
        <v>489</v>
      </c>
      <c r="I213" s="86" t="s">
        <v>586</v>
      </c>
      <c r="J213" s="86" t="s">
        <v>491</v>
      </c>
      <c r="K213" s="86" t="s">
        <v>444</v>
      </c>
      <c r="L213" s="86" t="s">
        <v>457</v>
      </c>
      <c r="M213" s="86"/>
    </row>
    <row r="214" spans="1:13" ht="29.25">
      <c r="A214" s="139"/>
      <c r="B214" s="139"/>
      <c r="C214" s="140"/>
      <c r="D214" s="139"/>
      <c r="E214" s="147"/>
      <c r="F214" s="88" t="s">
        <v>445</v>
      </c>
      <c r="G214" s="86" t="s">
        <v>481</v>
      </c>
      <c r="H214" s="86" t="s">
        <v>1001</v>
      </c>
      <c r="I214" s="86" t="s">
        <v>483</v>
      </c>
      <c r="J214" s="86" t="s">
        <v>562</v>
      </c>
      <c r="K214" s="86" t="s">
        <v>1002</v>
      </c>
      <c r="L214" s="86" t="s">
        <v>430</v>
      </c>
      <c r="M214" s="86"/>
    </row>
    <row r="215" spans="1:13" ht="21">
      <c r="A215" s="139"/>
      <c r="B215" s="139"/>
      <c r="C215" s="140"/>
      <c r="D215" s="139"/>
      <c r="E215" s="147" t="s">
        <v>450</v>
      </c>
      <c r="F215" s="88" t="s">
        <v>451</v>
      </c>
      <c r="G215" s="86"/>
      <c r="H215" s="86"/>
      <c r="I215" s="86"/>
      <c r="J215" s="86"/>
      <c r="K215" s="86"/>
      <c r="L215" s="86"/>
      <c r="M215" s="86"/>
    </row>
    <row r="216" spans="1:13" ht="29.25">
      <c r="A216" s="139"/>
      <c r="B216" s="139"/>
      <c r="C216" s="140"/>
      <c r="D216" s="139"/>
      <c r="E216" s="147"/>
      <c r="F216" s="88" t="s">
        <v>452</v>
      </c>
      <c r="G216" s="86" t="s">
        <v>1003</v>
      </c>
      <c r="H216" s="86" t="s">
        <v>1004</v>
      </c>
      <c r="I216" s="86" t="s">
        <v>1005</v>
      </c>
      <c r="J216" s="86" t="s">
        <v>1006</v>
      </c>
      <c r="K216" s="86" t="s">
        <v>602</v>
      </c>
      <c r="L216" s="86" t="s">
        <v>430</v>
      </c>
      <c r="M216" s="86"/>
    </row>
    <row r="217" spans="1:13" ht="21">
      <c r="A217" s="139"/>
      <c r="B217" s="139"/>
      <c r="C217" s="140"/>
      <c r="D217" s="139"/>
      <c r="E217" s="147"/>
      <c r="F217" s="88" t="s">
        <v>458</v>
      </c>
      <c r="G217" s="86" t="s">
        <v>1007</v>
      </c>
      <c r="H217" s="86" t="s">
        <v>1008</v>
      </c>
      <c r="I217" s="86" t="s">
        <v>1009</v>
      </c>
      <c r="J217" s="86" t="s">
        <v>1010</v>
      </c>
      <c r="K217" s="86" t="s">
        <v>559</v>
      </c>
      <c r="L217" s="86" t="s">
        <v>430</v>
      </c>
      <c r="M217" s="86"/>
    </row>
    <row r="218" spans="1:13" ht="21">
      <c r="A218" s="139"/>
      <c r="B218" s="139"/>
      <c r="C218" s="140"/>
      <c r="D218" s="139"/>
      <c r="E218" s="147"/>
      <c r="F218" s="88" t="s">
        <v>459</v>
      </c>
      <c r="G218" s="86"/>
      <c r="H218" s="86"/>
      <c r="I218" s="86"/>
      <c r="J218" s="86"/>
      <c r="K218" s="86"/>
      <c r="L218" s="86"/>
      <c r="M218" s="86"/>
    </row>
    <row r="219" spans="1:13" ht="21">
      <c r="A219" s="139"/>
      <c r="B219" s="139"/>
      <c r="C219" s="140"/>
      <c r="D219" s="139"/>
      <c r="E219" s="88" t="s">
        <v>460</v>
      </c>
      <c r="F219" s="88" t="s">
        <v>461</v>
      </c>
      <c r="G219" s="86" t="s">
        <v>1011</v>
      </c>
      <c r="H219" s="86" t="s">
        <v>1012</v>
      </c>
      <c r="I219" s="86" t="s">
        <v>1013</v>
      </c>
      <c r="J219" s="86" t="s">
        <v>491</v>
      </c>
      <c r="K219" s="86" t="s">
        <v>444</v>
      </c>
      <c r="L219" s="86" t="s">
        <v>457</v>
      </c>
      <c r="M219" s="86"/>
    </row>
    <row r="220" spans="1:13" ht="29.25">
      <c r="A220" s="139" t="s">
        <v>931</v>
      </c>
      <c r="B220" s="139" t="s">
        <v>1016</v>
      </c>
      <c r="C220" s="140">
        <v>10</v>
      </c>
      <c r="D220" s="139" t="s">
        <v>1017</v>
      </c>
      <c r="E220" s="147" t="s">
        <v>422</v>
      </c>
      <c r="F220" s="88" t="s">
        <v>423</v>
      </c>
      <c r="G220" s="86" t="s">
        <v>1018</v>
      </c>
      <c r="H220" s="86" t="s">
        <v>1019</v>
      </c>
      <c r="I220" s="86" t="s">
        <v>1020</v>
      </c>
      <c r="J220" s="86" t="s">
        <v>1021</v>
      </c>
      <c r="K220" s="86" t="s">
        <v>429</v>
      </c>
      <c r="L220" s="86" t="s">
        <v>514</v>
      </c>
      <c r="M220" s="86"/>
    </row>
    <row r="221" spans="1:13" ht="21">
      <c r="A221" s="139"/>
      <c r="B221" s="139"/>
      <c r="C221" s="140"/>
      <c r="D221" s="139"/>
      <c r="E221" s="147"/>
      <c r="F221" s="88" t="s">
        <v>424</v>
      </c>
      <c r="G221" s="86"/>
      <c r="H221" s="86"/>
      <c r="I221" s="86"/>
      <c r="J221" s="86"/>
      <c r="K221" s="86"/>
      <c r="L221" s="86"/>
      <c r="M221" s="86"/>
    </row>
    <row r="222" spans="1:13" ht="21">
      <c r="A222" s="139"/>
      <c r="B222" s="139"/>
      <c r="C222" s="140"/>
      <c r="D222" s="139"/>
      <c r="E222" s="147"/>
      <c r="F222" s="88" t="s">
        <v>431</v>
      </c>
      <c r="G222" s="86"/>
      <c r="H222" s="86"/>
      <c r="I222" s="86"/>
      <c r="J222" s="86"/>
      <c r="K222" s="86"/>
      <c r="L222" s="86"/>
      <c r="M222" s="86"/>
    </row>
    <row r="223" spans="1:13" ht="29.25">
      <c r="A223" s="139"/>
      <c r="B223" s="139"/>
      <c r="C223" s="140"/>
      <c r="D223" s="139"/>
      <c r="E223" s="147" t="s">
        <v>432</v>
      </c>
      <c r="F223" s="147" t="s">
        <v>433</v>
      </c>
      <c r="G223" s="86" t="s">
        <v>1022</v>
      </c>
      <c r="H223" s="86" t="s">
        <v>1023</v>
      </c>
      <c r="I223" s="86" t="s">
        <v>1024</v>
      </c>
      <c r="J223" s="86" t="s">
        <v>1025</v>
      </c>
      <c r="K223" s="86" t="s">
        <v>438</v>
      </c>
      <c r="L223" s="86" t="s">
        <v>430</v>
      </c>
      <c r="M223" s="86"/>
    </row>
    <row r="224" spans="1:13" ht="29.25">
      <c r="A224" s="139"/>
      <c r="B224" s="139"/>
      <c r="C224" s="140"/>
      <c r="D224" s="139"/>
      <c r="E224" s="147"/>
      <c r="F224" s="147"/>
      <c r="G224" s="86" t="s">
        <v>1026</v>
      </c>
      <c r="H224" s="86" t="s">
        <v>1027</v>
      </c>
      <c r="I224" s="86" t="s">
        <v>1028</v>
      </c>
      <c r="J224" s="86" t="s">
        <v>1025</v>
      </c>
      <c r="K224" s="86" t="s">
        <v>518</v>
      </c>
      <c r="L224" s="86" t="s">
        <v>430</v>
      </c>
      <c r="M224" s="86"/>
    </row>
    <row r="225" spans="1:13" ht="29.25">
      <c r="A225" s="139"/>
      <c r="B225" s="139"/>
      <c r="C225" s="140"/>
      <c r="D225" s="139"/>
      <c r="E225" s="147"/>
      <c r="F225" s="88" t="s">
        <v>439</v>
      </c>
      <c r="G225" s="86" t="s">
        <v>1029</v>
      </c>
      <c r="H225" s="86" t="s">
        <v>447</v>
      </c>
      <c r="I225" s="86" t="s">
        <v>1030</v>
      </c>
      <c r="J225" s="86" t="s">
        <v>1025</v>
      </c>
      <c r="K225" s="86" t="s">
        <v>444</v>
      </c>
      <c r="L225" s="86" t="s">
        <v>625</v>
      </c>
      <c r="M225" s="86"/>
    </row>
    <row r="226" spans="1:13" ht="29.25">
      <c r="A226" s="139"/>
      <c r="B226" s="139"/>
      <c r="C226" s="140"/>
      <c r="D226" s="139"/>
      <c r="E226" s="147"/>
      <c r="F226" s="88" t="s">
        <v>445</v>
      </c>
      <c r="G226" s="86" t="s">
        <v>1031</v>
      </c>
      <c r="H226" s="86" t="s">
        <v>482</v>
      </c>
      <c r="I226" s="86" t="s">
        <v>1032</v>
      </c>
      <c r="J226" s="86" t="s">
        <v>1033</v>
      </c>
      <c r="K226" s="86" t="s">
        <v>485</v>
      </c>
      <c r="L226" s="86" t="s">
        <v>457</v>
      </c>
      <c r="M226" s="86"/>
    </row>
    <row r="227" spans="1:13" ht="29.25">
      <c r="A227" s="139"/>
      <c r="B227" s="139"/>
      <c r="C227" s="140"/>
      <c r="D227" s="139"/>
      <c r="E227" s="147" t="s">
        <v>450</v>
      </c>
      <c r="F227" s="88" t="s">
        <v>451</v>
      </c>
      <c r="G227" s="86" t="s">
        <v>1034</v>
      </c>
      <c r="H227" s="86" t="s">
        <v>541</v>
      </c>
      <c r="I227" s="86" t="s">
        <v>1034</v>
      </c>
      <c r="J227" s="86" t="s">
        <v>1035</v>
      </c>
      <c r="K227" s="86" t="s">
        <v>485</v>
      </c>
      <c r="L227" s="86" t="s">
        <v>457</v>
      </c>
      <c r="M227" s="86"/>
    </row>
    <row r="228" spans="1:13" ht="21">
      <c r="A228" s="139"/>
      <c r="B228" s="139"/>
      <c r="C228" s="140"/>
      <c r="D228" s="139"/>
      <c r="E228" s="147"/>
      <c r="F228" s="88" t="s">
        <v>452</v>
      </c>
      <c r="G228" s="86"/>
      <c r="H228" s="86"/>
      <c r="I228" s="86"/>
      <c r="J228" s="86"/>
      <c r="K228" s="86"/>
      <c r="L228" s="86"/>
      <c r="M228" s="86"/>
    </row>
    <row r="229" spans="1:13" ht="21">
      <c r="A229" s="139"/>
      <c r="B229" s="139"/>
      <c r="C229" s="140"/>
      <c r="D229" s="139"/>
      <c r="E229" s="147"/>
      <c r="F229" s="88" t="s">
        <v>458</v>
      </c>
      <c r="G229" s="86"/>
      <c r="H229" s="86"/>
      <c r="I229" s="86"/>
      <c r="J229" s="86"/>
      <c r="K229" s="86"/>
      <c r="L229" s="86"/>
      <c r="M229" s="86"/>
    </row>
    <row r="230" spans="1:13" ht="21">
      <c r="A230" s="139"/>
      <c r="B230" s="139"/>
      <c r="C230" s="140"/>
      <c r="D230" s="139"/>
      <c r="E230" s="147"/>
      <c r="F230" s="88" t="s">
        <v>459</v>
      </c>
      <c r="G230" s="86"/>
      <c r="H230" s="86"/>
      <c r="I230" s="86"/>
      <c r="J230" s="86"/>
      <c r="K230" s="86"/>
      <c r="L230" s="86"/>
      <c r="M230" s="86"/>
    </row>
    <row r="231" spans="1:13" ht="29.25">
      <c r="A231" s="139"/>
      <c r="B231" s="139"/>
      <c r="C231" s="140"/>
      <c r="D231" s="139"/>
      <c r="E231" s="88" t="s">
        <v>460</v>
      </c>
      <c r="F231" s="88" t="s">
        <v>461</v>
      </c>
      <c r="G231" s="86" t="s">
        <v>1036</v>
      </c>
      <c r="H231" s="86" t="s">
        <v>1037</v>
      </c>
      <c r="I231" s="86" t="s">
        <v>1038</v>
      </c>
      <c r="J231" s="86" t="s">
        <v>1025</v>
      </c>
      <c r="K231" s="86" t="s">
        <v>444</v>
      </c>
      <c r="L231" s="86" t="s">
        <v>476</v>
      </c>
      <c r="M231" s="86"/>
    </row>
    <row r="232" spans="1:13" ht="39">
      <c r="A232" s="144" t="s">
        <v>933</v>
      </c>
      <c r="B232" s="144" t="s">
        <v>421</v>
      </c>
      <c r="C232" s="145">
        <v>2.7</v>
      </c>
      <c r="D232" s="144" t="s">
        <v>1046</v>
      </c>
      <c r="E232" s="146" t="s">
        <v>422</v>
      </c>
      <c r="F232" s="117" t="s">
        <v>423</v>
      </c>
      <c r="G232" s="98" t="s">
        <v>1047</v>
      </c>
      <c r="H232" s="98" t="s">
        <v>1048</v>
      </c>
      <c r="I232" s="98" t="s">
        <v>1049</v>
      </c>
      <c r="J232" s="98" t="s">
        <v>1050</v>
      </c>
      <c r="K232" s="98" t="s">
        <v>429</v>
      </c>
      <c r="L232" s="98" t="s">
        <v>514</v>
      </c>
      <c r="M232" s="98"/>
    </row>
    <row r="233" spans="1:13" ht="21">
      <c r="A233" s="144"/>
      <c r="B233" s="144"/>
      <c r="C233" s="145"/>
      <c r="D233" s="144"/>
      <c r="E233" s="146"/>
      <c r="F233" s="117" t="s">
        <v>424</v>
      </c>
      <c r="G233" s="98"/>
      <c r="H233" s="98"/>
      <c r="I233" s="98"/>
      <c r="J233" s="98"/>
      <c r="K233" s="98"/>
      <c r="L233" s="98"/>
      <c r="M233" s="98"/>
    </row>
    <row r="234" spans="1:13" ht="21">
      <c r="A234" s="144"/>
      <c r="B234" s="144"/>
      <c r="C234" s="145"/>
      <c r="D234" s="144"/>
      <c r="E234" s="146"/>
      <c r="F234" s="117" t="s">
        <v>431</v>
      </c>
      <c r="G234" s="98"/>
      <c r="H234" s="98"/>
      <c r="I234" s="98"/>
      <c r="J234" s="98"/>
      <c r="K234" s="98"/>
      <c r="L234" s="98"/>
      <c r="M234" s="98"/>
    </row>
    <row r="235" spans="1:13" ht="29.25">
      <c r="A235" s="144"/>
      <c r="B235" s="144"/>
      <c r="C235" s="145"/>
      <c r="D235" s="144"/>
      <c r="E235" s="146" t="s">
        <v>432</v>
      </c>
      <c r="F235" s="117" t="s">
        <v>433</v>
      </c>
      <c r="G235" s="98" t="s">
        <v>434</v>
      </c>
      <c r="H235" s="98" t="s">
        <v>1004</v>
      </c>
      <c r="I235" s="98" t="s">
        <v>1051</v>
      </c>
      <c r="J235" s="98" t="s">
        <v>1052</v>
      </c>
      <c r="K235" s="98" t="s">
        <v>438</v>
      </c>
      <c r="L235" s="98" t="s">
        <v>476</v>
      </c>
      <c r="M235" s="98"/>
    </row>
    <row r="236" spans="1:13" ht="19.5">
      <c r="A236" s="144"/>
      <c r="B236" s="144"/>
      <c r="C236" s="145"/>
      <c r="D236" s="144"/>
      <c r="E236" s="146"/>
      <c r="F236" s="117" t="s">
        <v>439</v>
      </c>
      <c r="G236" s="98" t="s">
        <v>1053</v>
      </c>
      <c r="H236" s="98" t="s">
        <v>478</v>
      </c>
      <c r="I236" s="98" t="s">
        <v>1054</v>
      </c>
      <c r="J236" s="98" t="s">
        <v>1055</v>
      </c>
      <c r="K236" s="98" t="s">
        <v>444</v>
      </c>
      <c r="L236" s="98" t="s">
        <v>625</v>
      </c>
      <c r="M236" s="98"/>
    </row>
    <row r="237" spans="1:13" ht="19.5">
      <c r="A237" s="144"/>
      <c r="B237" s="144"/>
      <c r="C237" s="145"/>
      <c r="D237" s="144"/>
      <c r="E237" s="146"/>
      <c r="F237" s="117" t="s">
        <v>445</v>
      </c>
      <c r="G237" s="98" t="s">
        <v>1056</v>
      </c>
      <c r="H237" s="98" t="s">
        <v>533</v>
      </c>
      <c r="I237" s="98" t="s">
        <v>1057</v>
      </c>
      <c r="J237" s="98" t="s">
        <v>1058</v>
      </c>
      <c r="K237" s="98" t="s">
        <v>1059</v>
      </c>
      <c r="L237" s="98" t="s">
        <v>457</v>
      </c>
      <c r="M237" s="98"/>
    </row>
    <row r="238" spans="1:13" ht="21">
      <c r="A238" s="144"/>
      <c r="B238" s="144"/>
      <c r="C238" s="145"/>
      <c r="D238" s="144"/>
      <c r="E238" s="146" t="s">
        <v>450</v>
      </c>
      <c r="F238" s="117" t="s">
        <v>451</v>
      </c>
      <c r="G238" s="98"/>
      <c r="H238" s="98"/>
      <c r="I238" s="98"/>
      <c r="J238" s="98"/>
      <c r="K238" s="98"/>
      <c r="L238" s="98"/>
      <c r="M238" s="98"/>
    </row>
    <row r="239" spans="1:13" ht="58.5">
      <c r="A239" s="144"/>
      <c r="B239" s="144"/>
      <c r="C239" s="145"/>
      <c r="D239" s="144"/>
      <c r="E239" s="146"/>
      <c r="F239" s="146" t="s">
        <v>452</v>
      </c>
      <c r="G239" s="98" t="s">
        <v>1060</v>
      </c>
      <c r="H239" s="98" t="s">
        <v>1061</v>
      </c>
      <c r="I239" s="98" t="s">
        <v>1062</v>
      </c>
      <c r="J239" s="98" t="s">
        <v>1055</v>
      </c>
      <c r="K239" s="98" t="s">
        <v>485</v>
      </c>
      <c r="L239" s="98" t="s">
        <v>457</v>
      </c>
      <c r="M239" s="98"/>
    </row>
    <row r="240" spans="1:13" ht="58.5">
      <c r="A240" s="144"/>
      <c r="B240" s="144"/>
      <c r="C240" s="145"/>
      <c r="D240" s="144"/>
      <c r="E240" s="146"/>
      <c r="F240" s="146"/>
      <c r="G240" s="98" t="s">
        <v>1063</v>
      </c>
      <c r="H240" s="98" t="s">
        <v>889</v>
      </c>
      <c r="I240" s="98" t="s">
        <v>1063</v>
      </c>
      <c r="J240" s="98" t="s">
        <v>1055</v>
      </c>
      <c r="K240" s="98" t="s">
        <v>485</v>
      </c>
      <c r="L240" s="98" t="s">
        <v>457</v>
      </c>
      <c r="M240" s="98"/>
    </row>
    <row r="241" spans="1:13" ht="21">
      <c r="A241" s="144"/>
      <c r="B241" s="144"/>
      <c r="C241" s="145"/>
      <c r="D241" s="144"/>
      <c r="E241" s="146"/>
      <c r="F241" s="117" t="s">
        <v>458</v>
      </c>
      <c r="G241" s="98"/>
      <c r="H241" s="98"/>
      <c r="I241" s="98"/>
      <c r="J241" s="98"/>
      <c r="K241" s="98"/>
      <c r="L241" s="98"/>
      <c r="M241" s="98"/>
    </row>
    <row r="242" spans="1:13" ht="21">
      <c r="A242" s="144"/>
      <c r="B242" s="144"/>
      <c r="C242" s="145"/>
      <c r="D242" s="144"/>
      <c r="E242" s="146"/>
      <c r="F242" s="117" t="s">
        <v>459</v>
      </c>
      <c r="G242" s="98"/>
      <c r="H242" s="98"/>
      <c r="I242" s="98"/>
      <c r="J242" s="98"/>
      <c r="K242" s="98"/>
      <c r="L242" s="98"/>
      <c r="M242" s="98"/>
    </row>
    <row r="243" spans="1:13" ht="21">
      <c r="A243" s="144"/>
      <c r="B243" s="144"/>
      <c r="C243" s="145"/>
      <c r="D243" s="144"/>
      <c r="E243" s="117" t="s">
        <v>460</v>
      </c>
      <c r="F243" s="117" t="s">
        <v>461</v>
      </c>
      <c r="G243" s="98" t="s">
        <v>1064</v>
      </c>
      <c r="H243" s="98" t="s">
        <v>489</v>
      </c>
      <c r="I243" s="98" t="s">
        <v>1065</v>
      </c>
      <c r="J243" s="98" t="s">
        <v>1066</v>
      </c>
      <c r="K243" s="98" t="s">
        <v>444</v>
      </c>
      <c r="L243" s="98" t="s">
        <v>476</v>
      </c>
      <c r="M243" s="98"/>
    </row>
    <row r="244" spans="1:13" ht="39">
      <c r="A244" s="144" t="s">
        <v>933</v>
      </c>
      <c r="B244" s="144" t="s">
        <v>1067</v>
      </c>
      <c r="C244" s="145">
        <v>10</v>
      </c>
      <c r="D244" s="144" t="s">
        <v>1068</v>
      </c>
      <c r="E244" s="146" t="s">
        <v>422</v>
      </c>
      <c r="F244" s="117" t="s">
        <v>423</v>
      </c>
      <c r="G244" s="98" t="s">
        <v>1069</v>
      </c>
      <c r="H244" s="98" t="s">
        <v>1004</v>
      </c>
      <c r="I244" s="98" t="s">
        <v>1070</v>
      </c>
      <c r="J244" s="98" t="s">
        <v>1071</v>
      </c>
      <c r="K244" s="98" t="s">
        <v>429</v>
      </c>
      <c r="L244" s="98" t="s">
        <v>514</v>
      </c>
      <c r="M244" s="98"/>
    </row>
    <row r="245" spans="1:13" ht="21">
      <c r="A245" s="144"/>
      <c r="B245" s="144"/>
      <c r="C245" s="145"/>
      <c r="D245" s="144"/>
      <c r="E245" s="146"/>
      <c r="F245" s="117" t="s">
        <v>424</v>
      </c>
      <c r="G245" s="98" t="s">
        <v>1072</v>
      </c>
      <c r="H245" s="98" t="s">
        <v>1073</v>
      </c>
      <c r="I245" s="98" t="s">
        <v>1074</v>
      </c>
      <c r="J245" s="98"/>
      <c r="K245" s="98"/>
      <c r="L245" s="98"/>
      <c r="M245" s="98"/>
    </row>
    <row r="246" spans="1:13" ht="21">
      <c r="A246" s="144"/>
      <c r="B246" s="144"/>
      <c r="C246" s="145"/>
      <c r="D246" s="144"/>
      <c r="E246" s="146"/>
      <c r="F246" s="117" t="s">
        <v>431</v>
      </c>
      <c r="G246" s="98" t="s">
        <v>1072</v>
      </c>
      <c r="H246" s="98" t="s">
        <v>1075</v>
      </c>
      <c r="I246" s="98" t="s">
        <v>1076</v>
      </c>
      <c r="J246" s="98"/>
      <c r="K246" s="98"/>
      <c r="L246" s="98"/>
      <c r="M246" s="98"/>
    </row>
    <row r="247" spans="1:13" ht="19.5">
      <c r="A247" s="144"/>
      <c r="B247" s="144"/>
      <c r="C247" s="145"/>
      <c r="D247" s="144"/>
      <c r="E247" s="146" t="s">
        <v>432</v>
      </c>
      <c r="F247" s="117" t="s">
        <v>433</v>
      </c>
      <c r="G247" s="98" t="s">
        <v>1077</v>
      </c>
      <c r="H247" s="98" t="s">
        <v>582</v>
      </c>
      <c r="I247" s="98" t="s">
        <v>1078</v>
      </c>
      <c r="J247" s="98" t="s">
        <v>1079</v>
      </c>
      <c r="K247" s="98" t="s">
        <v>602</v>
      </c>
      <c r="L247" s="98" t="s">
        <v>625</v>
      </c>
      <c r="M247" s="98"/>
    </row>
    <row r="248" spans="1:13" ht="19.5">
      <c r="A248" s="144"/>
      <c r="B248" s="144"/>
      <c r="C248" s="145"/>
      <c r="D248" s="144"/>
      <c r="E248" s="146"/>
      <c r="F248" s="117" t="s">
        <v>439</v>
      </c>
      <c r="G248" s="98" t="s">
        <v>1080</v>
      </c>
      <c r="H248" s="98" t="s">
        <v>478</v>
      </c>
      <c r="I248" s="98" t="s">
        <v>1080</v>
      </c>
      <c r="J248" s="98" t="s">
        <v>1055</v>
      </c>
      <c r="K248" s="98" t="s">
        <v>444</v>
      </c>
      <c r="L248" s="98" t="s">
        <v>625</v>
      </c>
      <c r="M248" s="98"/>
    </row>
    <row r="249" spans="1:13" ht="19.5">
      <c r="A249" s="144"/>
      <c r="B249" s="144"/>
      <c r="C249" s="145"/>
      <c r="D249" s="144"/>
      <c r="E249" s="146"/>
      <c r="F249" s="117" t="s">
        <v>445</v>
      </c>
      <c r="G249" s="98" t="s">
        <v>1081</v>
      </c>
      <c r="H249" s="98" t="s">
        <v>533</v>
      </c>
      <c r="I249" s="98" t="s">
        <v>1057</v>
      </c>
      <c r="J249" s="98" t="s">
        <v>1058</v>
      </c>
      <c r="K249" s="98" t="s">
        <v>1059</v>
      </c>
      <c r="L249" s="98" t="s">
        <v>457</v>
      </c>
      <c r="M249" s="98"/>
    </row>
    <row r="250" spans="1:13" ht="21">
      <c r="A250" s="144"/>
      <c r="B250" s="144"/>
      <c r="C250" s="145"/>
      <c r="D250" s="144"/>
      <c r="E250" s="146" t="s">
        <v>450</v>
      </c>
      <c r="F250" s="117" t="s">
        <v>451</v>
      </c>
      <c r="G250" s="98" t="s">
        <v>1072</v>
      </c>
      <c r="H250" s="98" t="s">
        <v>1082</v>
      </c>
      <c r="I250" s="98" t="s">
        <v>1083</v>
      </c>
      <c r="J250" s="98"/>
      <c r="K250" s="98"/>
      <c r="L250" s="98"/>
      <c r="M250" s="98"/>
    </row>
    <row r="251" spans="1:13" ht="58.5">
      <c r="A251" s="144"/>
      <c r="B251" s="144"/>
      <c r="C251" s="145"/>
      <c r="D251" s="144"/>
      <c r="E251" s="146"/>
      <c r="F251" s="146" t="s">
        <v>452</v>
      </c>
      <c r="G251" s="98" t="s">
        <v>1063</v>
      </c>
      <c r="H251" s="98" t="s">
        <v>889</v>
      </c>
      <c r="I251" s="98" t="s">
        <v>1063</v>
      </c>
      <c r="J251" s="98" t="s">
        <v>1055</v>
      </c>
      <c r="K251" s="98" t="s">
        <v>485</v>
      </c>
      <c r="L251" s="98" t="s">
        <v>457</v>
      </c>
      <c r="M251" s="98"/>
    </row>
    <row r="252" spans="1:13" ht="58.5">
      <c r="A252" s="144"/>
      <c r="B252" s="144"/>
      <c r="C252" s="145"/>
      <c r="D252" s="144"/>
      <c r="E252" s="146"/>
      <c r="F252" s="146"/>
      <c r="G252" s="98" t="s">
        <v>1060</v>
      </c>
      <c r="H252" s="98" t="s">
        <v>1061</v>
      </c>
      <c r="I252" s="98" t="s">
        <v>1060</v>
      </c>
      <c r="J252" s="98" t="s">
        <v>1055</v>
      </c>
      <c r="K252" s="98" t="s">
        <v>485</v>
      </c>
      <c r="L252" s="98" t="s">
        <v>457</v>
      </c>
      <c r="M252" s="98"/>
    </row>
    <row r="253" spans="1:13" ht="21">
      <c r="A253" s="144"/>
      <c r="B253" s="144"/>
      <c r="C253" s="145"/>
      <c r="D253" s="144"/>
      <c r="E253" s="146"/>
      <c r="F253" s="117" t="s">
        <v>458</v>
      </c>
      <c r="G253" s="98" t="s">
        <v>1072</v>
      </c>
      <c r="H253" s="98" t="s">
        <v>1084</v>
      </c>
      <c r="I253" s="98" t="s">
        <v>1085</v>
      </c>
      <c r="J253" s="98"/>
      <c r="K253" s="98"/>
      <c r="L253" s="98"/>
      <c r="M253" s="98"/>
    </row>
    <row r="254" spans="1:13" ht="21">
      <c r="A254" s="144"/>
      <c r="B254" s="144"/>
      <c r="C254" s="145"/>
      <c r="D254" s="144"/>
      <c r="E254" s="146"/>
      <c r="F254" s="117" t="s">
        <v>459</v>
      </c>
      <c r="G254" s="98"/>
      <c r="H254" s="98"/>
      <c r="I254" s="98"/>
      <c r="J254" s="98"/>
      <c r="K254" s="98"/>
      <c r="L254" s="98"/>
      <c r="M254" s="98"/>
    </row>
    <row r="255" spans="1:13" ht="21">
      <c r="A255" s="144"/>
      <c r="B255" s="144"/>
      <c r="C255" s="145"/>
      <c r="D255" s="144"/>
      <c r="E255" s="117" t="s">
        <v>460</v>
      </c>
      <c r="F255" s="117" t="s">
        <v>461</v>
      </c>
      <c r="G255" s="98" t="s">
        <v>1064</v>
      </c>
      <c r="H255" s="98" t="s">
        <v>489</v>
      </c>
      <c r="I255" s="98" t="s">
        <v>1065</v>
      </c>
      <c r="J255" s="98" t="s">
        <v>1066</v>
      </c>
      <c r="K255" s="98" t="s">
        <v>444</v>
      </c>
      <c r="L255" s="98" t="s">
        <v>476</v>
      </c>
      <c r="M255" s="98"/>
    </row>
    <row r="256" spans="1:13" ht="39">
      <c r="A256" s="144" t="s">
        <v>933</v>
      </c>
      <c r="B256" s="144" t="s">
        <v>1086</v>
      </c>
      <c r="C256" s="145">
        <v>3</v>
      </c>
      <c r="D256" s="144" t="s">
        <v>1087</v>
      </c>
      <c r="E256" s="146" t="s">
        <v>422</v>
      </c>
      <c r="F256" s="146" t="s">
        <v>423</v>
      </c>
      <c r="G256" s="98" t="s">
        <v>1088</v>
      </c>
      <c r="H256" s="98" t="s">
        <v>578</v>
      </c>
      <c r="I256" s="98" t="s">
        <v>1070</v>
      </c>
      <c r="J256" s="98" t="s">
        <v>1089</v>
      </c>
      <c r="K256" s="98" t="s">
        <v>429</v>
      </c>
      <c r="L256" s="98" t="s">
        <v>514</v>
      </c>
      <c r="M256" s="98"/>
    </row>
    <row r="257" spans="1:13" ht="19.5">
      <c r="A257" s="144"/>
      <c r="B257" s="144"/>
      <c r="C257" s="145"/>
      <c r="D257" s="144"/>
      <c r="E257" s="146"/>
      <c r="F257" s="146"/>
      <c r="G257" s="98" t="s">
        <v>1090</v>
      </c>
      <c r="H257" s="98" t="s">
        <v>1091</v>
      </c>
      <c r="I257" s="98" t="s">
        <v>1070</v>
      </c>
      <c r="J257" s="98" t="s">
        <v>1092</v>
      </c>
      <c r="K257" s="98" t="s">
        <v>465</v>
      </c>
      <c r="L257" s="98"/>
      <c r="M257" s="98"/>
    </row>
    <row r="258" spans="1:13" ht="21">
      <c r="A258" s="144"/>
      <c r="B258" s="144"/>
      <c r="C258" s="145"/>
      <c r="D258" s="144"/>
      <c r="E258" s="146"/>
      <c r="F258" s="117" t="s">
        <v>424</v>
      </c>
      <c r="G258" s="98" t="s">
        <v>1090</v>
      </c>
      <c r="H258" s="98" t="s">
        <v>1073</v>
      </c>
      <c r="I258" s="98" t="s">
        <v>1074</v>
      </c>
      <c r="J258" s="98" t="s">
        <v>1092</v>
      </c>
      <c r="K258" s="98" t="s">
        <v>465</v>
      </c>
      <c r="L258" s="98"/>
      <c r="M258" s="98"/>
    </row>
    <row r="259" spans="1:13" ht="21">
      <c r="A259" s="144"/>
      <c r="B259" s="144"/>
      <c r="C259" s="145"/>
      <c r="D259" s="144"/>
      <c r="E259" s="146"/>
      <c r="F259" s="117" t="s">
        <v>431</v>
      </c>
      <c r="G259" s="98" t="s">
        <v>1090</v>
      </c>
      <c r="H259" s="98" t="s">
        <v>1073</v>
      </c>
      <c r="I259" s="98" t="s">
        <v>1076</v>
      </c>
      <c r="J259" s="98" t="s">
        <v>1092</v>
      </c>
      <c r="K259" s="98" t="s">
        <v>465</v>
      </c>
      <c r="L259" s="98"/>
      <c r="M259" s="98"/>
    </row>
    <row r="260" spans="1:13" ht="19.5">
      <c r="A260" s="144"/>
      <c r="B260" s="144"/>
      <c r="C260" s="145"/>
      <c r="D260" s="144"/>
      <c r="E260" s="146" t="s">
        <v>432</v>
      </c>
      <c r="F260" s="146" t="s">
        <v>433</v>
      </c>
      <c r="G260" s="98" t="s">
        <v>1077</v>
      </c>
      <c r="H260" s="98" t="s">
        <v>582</v>
      </c>
      <c r="I260" s="98" t="s">
        <v>1078</v>
      </c>
      <c r="J260" s="98" t="s">
        <v>1079</v>
      </c>
      <c r="K260" s="98" t="s">
        <v>602</v>
      </c>
      <c r="L260" s="98" t="s">
        <v>625</v>
      </c>
      <c r="M260" s="98"/>
    </row>
    <row r="261" spans="1:13" ht="19.5">
      <c r="A261" s="144"/>
      <c r="B261" s="144"/>
      <c r="C261" s="145"/>
      <c r="D261" s="144"/>
      <c r="E261" s="146"/>
      <c r="F261" s="146"/>
      <c r="G261" s="98" t="s">
        <v>1090</v>
      </c>
      <c r="H261" s="98" t="s">
        <v>1093</v>
      </c>
      <c r="I261" s="98" t="s">
        <v>1094</v>
      </c>
      <c r="J261" s="98" t="s">
        <v>1092</v>
      </c>
      <c r="K261" s="98" t="s">
        <v>465</v>
      </c>
      <c r="L261" s="98"/>
      <c r="M261" s="98"/>
    </row>
    <row r="262" spans="1:13">
      <c r="A262" s="144"/>
      <c r="B262" s="144"/>
      <c r="C262" s="145"/>
      <c r="D262" s="144"/>
      <c r="E262" s="146"/>
      <c r="F262" s="146" t="s">
        <v>439</v>
      </c>
      <c r="G262" s="98" t="s">
        <v>1095</v>
      </c>
      <c r="H262" s="98" t="s">
        <v>478</v>
      </c>
      <c r="I262" s="98" t="s">
        <v>1095</v>
      </c>
      <c r="J262" s="98" t="s">
        <v>1095</v>
      </c>
      <c r="K262" s="98" t="s">
        <v>444</v>
      </c>
      <c r="L262" s="98" t="s">
        <v>625</v>
      </c>
      <c r="M262" s="98"/>
    </row>
    <row r="263" spans="1:13" ht="19.5">
      <c r="A263" s="144"/>
      <c r="B263" s="144"/>
      <c r="C263" s="145"/>
      <c r="D263" s="144"/>
      <c r="E263" s="146"/>
      <c r="F263" s="146"/>
      <c r="G263" s="98" t="s">
        <v>1090</v>
      </c>
      <c r="H263" s="98" t="s">
        <v>1082</v>
      </c>
      <c r="I263" s="98" t="s">
        <v>1096</v>
      </c>
      <c r="J263" s="98" t="s">
        <v>1092</v>
      </c>
      <c r="K263" s="98" t="s">
        <v>465</v>
      </c>
      <c r="L263" s="98"/>
      <c r="M263" s="98"/>
    </row>
    <row r="264" spans="1:13" ht="19.5">
      <c r="A264" s="144"/>
      <c r="B264" s="144"/>
      <c r="C264" s="145"/>
      <c r="D264" s="144"/>
      <c r="E264" s="146"/>
      <c r="F264" s="146" t="s">
        <v>445</v>
      </c>
      <c r="G264" s="98" t="s">
        <v>1097</v>
      </c>
      <c r="H264" s="98" t="s">
        <v>533</v>
      </c>
      <c r="I264" s="98" t="s">
        <v>1057</v>
      </c>
      <c r="J264" s="98" t="s">
        <v>1058</v>
      </c>
      <c r="K264" s="98" t="s">
        <v>1059</v>
      </c>
      <c r="L264" s="98" t="s">
        <v>457</v>
      </c>
      <c r="M264" s="98"/>
    </row>
    <row r="265" spans="1:13" ht="19.5">
      <c r="A265" s="144"/>
      <c r="B265" s="144"/>
      <c r="C265" s="145"/>
      <c r="D265" s="144"/>
      <c r="E265" s="146"/>
      <c r="F265" s="146"/>
      <c r="G265" s="98" t="s">
        <v>1090</v>
      </c>
      <c r="H265" s="98" t="s">
        <v>1098</v>
      </c>
      <c r="I265" s="98" t="s">
        <v>1057</v>
      </c>
      <c r="J265" s="98" t="s">
        <v>1092</v>
      </c>
      <c r="K265" s="98" t="s">
        <v>465</v>
      </c>
      <c r="L265" s="98"/>
      <c r="M265" s="98"/>
    </row>
    <row r="266" spans="1:13" ht="21">
      <c r="A266" s="144"/>
      <c r="B266" s="144"/>
      <c r="C266" s="145"/>
      <c r="D266" s="144"/>
      <c r="E266" s="146" t="s">
        <v>450</v>
      </c>
      <c r="F266" s="117" t="s">
        <v>451</v>
      </c>
      <c r="G266" s="98" t="s">
        <v>1090</v>
      </c>
      <c r="H266" s="98" t="s">
        <v>1082</v>
      </c>
      <c r="I266" s="98" t="s">
        <v>1083</v>
      </c>
      <c r="J266" s="98" t="s">
        <v>1092</v>
      </c>
      <c r="K266" s="98" t="s">
        <v>465</v>
      </c>
      <c r="L266" s="98"/>
      <c r="M266" s="98"/>
    </row>
    <row r="267" spans="1:13" ht="19.5">
      <c r="A267" s="144"/>
      <c r="B267" s="144"/>
      <c r="C267" s="145"/>
      <c r="D267" s="144"/>
      <c r="E267" s="146"/>
      <c r="F267" s="146" t="s">
        <v>452</v>
      </c>
      <c r="G267" s="98" t="s">
        <v>1099</v>
      </c>
      <c r="H267" s="98" t="s">
        <v>1061</v>
      </c>
      <c r="I267" s="98" t="s">
        <v>1099</v>
      </c>
      <c r="J267" s="98" t="s">
        <v>1055</v>
      </c>
      <c r="K267" s="98" t="s">
        <v>485</v>
      </c>
      <c r="L267" s="98" t="s">
        <v>457</v>
      </c>
      <c r="M267" s="98"/>
    </row>
    <row r="268" spans="1:13" ht="19.5">
      <c r="A268" s="144"/>
      <c r="B268" s="144"/>
      <c r="C268" s="145"/>
      <c r="D268" s="144"/>
      <c r="E268" s="146"/>
      <c r="F268" s="146"/>
      <c r="G268" s="98" t="s">
        <v>1090</v>
      </c>
      <c r="H268" s="98" t="s">
        <v>1082</v>
      </c>
      <c r="I268" s="98" t="s">
        <v>1100</v>
      </c>
      <c r="J268" s="98" t="s">
        <v>1092</v>
      </c>
      <c r="K268" s="98" t="s">
        <v>465</v>
      </c>
      <c r="L268" s="98"/>
      <c r="M268" s="98"/>
    </row>
    <row r="269" spans="1:13" ht="21">
      <c r="A269" s="144"/>
      <c r="B269" s="144"/>
      <c r="C269" s="145"/>
      <c r="D269" s="144"/>
      <c r="E269" s="146"/>
      <c r="F269" s="117" t="s">
        <v>458</v>
      </c>
      <c r="G269" s="98" t="s">
        <v>1090</v>
      </c>
      <c r="H269" s="98" t="s">
        <v>1082</v>
      </c>
      <c r="I269" s="98" t="s">
        <v>1085</v>
      </c>
      <c r="J269" s="98" t="s">
        <v>1092</v>
      </c>
      <c r="K269" s="98" t="s">
        <v>465</v>
      </c>
      <c r="L269" s="98"/>
      <c r="M269" s="98"/>
    </row>
    <row r="270" spans="1:13" ht="21">
      <c r="A270" s="144"/>
      <c r="B270" s="144"/>
      <c r="C270" s="145"/>
      <c r="D270" s="144"/>
      <c r="E270" s="146"/>
      <c r="F270" s="117" t="s">
        <v>459</v>
      </c>
      <c r="G270" s="98"/>
      <c r="H270" s="98"/>
      <c r="I270" s="98"/>
      <c r="J270" s="98"/>
      <c r="K270" s="98"/>
      <c r="L270" s="98"/>
      <c r="M270" s="98"/>
    </row>
    <row r="271" spans="1:13" ht="19.5">
      <c r="A271" s="144"/>
      <c r="B271" s="144"/>
      <c r="C271" s="145"/>
      <c r="D271" s="144"/>
      <c r="E271" s="146" t="s">
        <v>460</v>
      </c>
      <c r="F271" s="146" t="s">
        <v>461</v>
      </c>
      <c r="G271" s="98" t="s">
        <v>1064</v>
      </c>
      <c r="H271" s="98" t="s">
        <v>489</v>
      </c>
      <c r="I271" s="98" t="s">
        <v>1101</v>
      </c>
      <c r="J271" s="98" t="s">
        <v>1066</v>
      </c>
      <c r="K271" s="98" t="s">
        <v>444</v>
      </c>
      <c r="L271" s="98" t="s">
        <v>476</v>
      </c>
      <c r="M271" s="98"/>
    </row>
    <row r="272" spans="1:13" ht="19.5">
      <c r="A272" s="144"/>
      <c r="B272" s="144"/>
      <c r="C272" s="145"/>
      <c r="D272" s="144"/>
      <c r="E272" s="146"/>
      <c r="F272" s="146"/>
      <c r="G272" s="98" t="s">
        <v>1090</v>
      </c>
      <c r="H272" s="98" t="s">
        <v>1102</v>
      </c>
      <c r="I272" s="98" t="s">
        <v>1103</v>
      </c>
      <c r="J272" s="98" t="s">
        <v>1092</v>
      </c>
      <c r="K272" s="98" t="s">
        <v>465</v>
      </c>
      <c r="L272" s="98"/>
      <c r="M272" s="98"/>
    </row>
    <row r="273" spans="1:13" ht="39">
      <c r="A273" s="144" t="s">
        <v>933</v>
      </c>
      <c r="B273" s="144" t="s">
        <v>1104</v>
      </c>
      <c r="C273" s="145">
        <v>17</v>
      </c>
      <c r="D273" s="144" t="s">
        <v>1105</v>
      </c>
      <c r="E273" s="146" t="s">
        <v>422</v>
      </c>
      <c r="F273" s="117" t="s">
        <v>423</v>
      </c>
      <c r="G273" s="98" t="s">
        <v>1088</v>
      </c>
      <c r="H273" s="98" t="s">
        <v>1106</v>
      </c>
      <c r="I273" s="98" t="s">
        <v>1070</v>
      </c>
      <c r="J273" s="98" t="s">
        <v>1071</v>
      </c>
      <c r="K273" s="98" t="s">
        <v>429</v>
      </c>
      <c r="L273" s="98" t="s">
        <v>514</v>
      </c>
      <c r="M273" s="98"/>
    </row>
    <row r="274" spans="1:13" ht="21">
      <c r="A274" s="144"/>
      <c r="B274" s="144"/>
      <c r="C274" s="145"/>
      <c r="D274" s="144"/>
      <c r="E274" s="146"/>
      <c r="F274" s="117" t="s">
        <v>424</v>
      </c>
      <c r="G274" s="98"/>
      <c r="H274" s="98"/>
      <c r="I274" s="98"/>
      <c r="J274" s="98"/>
      <c r="K274" s="98"/>
      <c r="L274" s="98"/>
      <c r="M274" s="98"/>
    </row>
    <row r="275" spans="1:13" ht="21">
      <c r="A275" s="144"/>
      <c r="B275" s="144"/>
      <c r="C275" s="145"/>
      <c r="D275" s="144"/>
      <c r="E275" s="146"/>
      <c r="F275" s="117" t="s">
        <v>431</v>
      </c>
      <c r="G275" s="98"/>
      <c r="H275" s="98"/>
      <c r="I275" s="98"/>
      <c r="J275" s="98"/>
      <c r="K275" s="98"/>
      <c r="L275" s="98"/>
      <c r="M275" s="98"/>
    </row>
    <row r="276" spans="1:13" ht="19.5">
      <c r="A276" s="144"/>
      <c r="B276" s="144"/>
      <c r="C276" s="145"/>
      <c r="D276" s="144"/>
      <c r="E276" s="146" t="s">
        <v>432</v>
      </c>
      <c r="F276" s="117" t="s">
        <v>433</v>
      </c>
      <c r="G276" s="98" t="s">
        <v>1077</v>
      </c>
      <c r="H276" s="98" t="s">
        <v>582</v>
      </c>
      <c r="I276" s="98" t="s">
        <v>1078</v>
      </c>
      <c r="J276" s="98" t="s">
        <v>1079</v>
      </c>
      <c r="K276" s="98" t="s">
        <v>602</v>
      </c>
      <c r="L276" s="98" t="s">
        <v>625</v>
      </c>
      <c r="M276" s="98"/>
    </row>
    <row r="277" spans="1:13" ht="19.5">
      <c r="A277" s="144"/>
      <c r="B277" s="144"/>
      <c r="C277" s="145"/>
      <c r="D277" s="144"/>
      <c r="E277" s="146"/>
      <c r="F277" s="117" t="s">
        <v>439</v>
      </c>
      <c r="G277" s="98" t="s">
        <v>1095</v>
      </c>
      <c r="H277" s="98" t="s">
        <v>478</v>
      </c>
      <c r="I277" s="98" t="s">
        <v>1095</v>
      </c>
      <c r="J277" s="98" t="s">
        <v>1055</v>
      </c>
      <c r="K277" s="98" t="s">
        <v>444</v>
      </c>
      <c r="L277" s="98" t="s">
        <v>625</v>
      </c>
      <c r="M277" s="98"/>
    </row>
    <row r="278" spans="1:13" ht="19.5">
      <c r="A278" s="144"/>
      <c r="B278" s="144"/>
      <c r="C278" s="145"/>
      <c r="D278" s="144"/>
      <c r="E278" s="146"/>
      <c r="F278" s="117" t="s">
        <v>445</v>
      </c>
      <c r="G278" s="98" t="s">
        <v>1107</v>
      </c>
      <c r="H278" s="98" t="s">
        <v>533</v>
      </c>
      <c r="I278" s="98" t="s">
        <v>1057</v>
      </c>
      <c r="J278" s="98" t="s">
        <v>1058</v>
      </c>
      <c r="K278" s="98" t="s">
        <v>1059</v>
      </c>
      <c r="L278" s="98" t="s">
        <v>457</v>
      </c>
      <c r="M278" s="98"/>
    </row>
    <row r="279" spans="1:13" ht="21">
      <c r="A279" s="144"/>
      <c r="B279" s="144"/>
      <c r="C279" s="145"/>
      <c r="D279" s="144"/>
      <c r="E279" s="146" t="s">
        <v>450</v>
      </c>
      <c r="F279" s="117" t="s">
        <v>451</v>
      </c>
      <c r="G279" s="98"/>
      <c r="H279" s="98"/>
      <c r="I279" s="98"/>
      <c r="J279" s="98"/>
      <c r="K279" s="98"/>
      <c r="L279" s="98"/>
      <c r="M279" s="98"/>
    </row>
    <row r="280" spans="1:13" ht="21">
      <c r="A280" s="144"/>
      <c r="B280" s="144"/>
      <c r="C280" s="145"/>
      <c r="D280" s="144"/>
      <c r="E280" s="146"/>
      <c r="F280" s="117" t="s">
        <v>452</v>
      </c>
      <c r="G280" s="98" t="s">
        <v>1108</v>
      </c>
      <c r="H280" s="98" t="s">
        <v>1061</v>
      </c>
      <c r="I280" s="98" t="s">
        <v>1108</v>
      </c>
      <c r="J280" s="98" t="s">
        <v>1055</v>
      </c>
      <c r="K280" s="98" t="s">
        <v>485</v>
      </c>
      <c r="L280" s="98" t="s">
        <v>457</v>
      </c>
      <c r="M280" s="98"/>
    </row>
    <row r="281" spans="1:13" ht="21">
      <c r="A281" s="144"/>
      <c r="B281" s="144"/>
      <c r="C281" s="145"/>
      <c r="D281" s="144"/>
      <c r="E281" s="146"/>
      <c r="F281" s="117" t="s">
        <v>458</v>
      </c>
      <c r="G281" s="98"/>
      <c r="H281" s="98"/>
      <c r="I281" s="98"/>
      <c r="J281" s="98"/>
      <c r="K281" s="98"/>
      <c r="L281" s="98"/>
      <c r="M281" s="98"/>
    </row>
    <row r="282" spans="1:13" ht="21">
      <c r="A282" s="144"/>
      <c r="B282" s="144"/>
      <c r="C282" s="145"/>
      <c r="D282" s="144"/>
      <c r="E282" s="146"/>
      <c r="F282" s="117" t="s">
        <v>459</v>
      </c>
      <c r="G282" s="98"/>
      <c r="H282" s="98"/>
      <c r="I282" s="98"/>
      <c r="J282" s="98"/>
      <c r="K282" s="98"/>
      <c r="L282" s="98"/>
      <c r="M282" s="98"/>
    </row>
    <row r="283" spans="1:13" ht="21">
      <c r="A283" s="144"/>
      <c r="B283" s="144"/>
      <c r="C283" s="145"/>
      <c r="D283" s="144"/>
      <c r="E283" s="117" t="s">
        <v>460</v>
      </c>
      <c r="F283" s="117" t="s">
        <v>461</v>
      </c>
      <c r="G283" s="98" t="s">
        <v>1064</v>
      </c>
      <c r="H283" s="98" t="s">
        <v>489</v>
      </c>
      <c r="I283" s="98" t="s">
        <v>1065</v>
      </c>
      <c r="J283" s="98" t="s">
        <v>1066</v>
      </c>
      <c r="K283" s="98" t="s">
        <v>444</v>
      </c>
      <c r="L283" s="98" t="s">
        <v>476</v>
      </c>
      <c r="M283" s="98"/>
    </row>
    <row r="284" spans="1:13" ht="39">
      <c r="A284" s="144" t="s">
        <v>933</v>
      </c>
      <c r="B284" s="144" t="s">
        <v>1109</v>
      </c>
      <c r="C284" s="145">
        <v>18</v>
      </c>
      <c r="D284" s="144" t="s">
        <v>1110</v>
      </c>
      <c r="E284" s="146" t="s">
        <v>422</v>
      </c>
      <c r="F284" s="117" t="s">
        <v>423</v>
      </c>
      <c r="G284" s="98" t="s">
        <v>1111</v>
      </c>
      <c r="H284" s="98" t="s">
        <v>1112</v>
      </c>
      <c r="I284" s="98" t="s">
        <v>1070</v>
      </c>
      <c r="J284" s="98" t="s">
        <v>1071</v>
      </c>
      <c r="K284" s="98" t="s">
        <v>429</v>
      </c>
      <c r="L284" s="98" t="s">
        <v>514</v>
      </c>
      <c r="M284" s="98"/>
    </row>
    <row r="285" spans="1:13" ht="21">
      <c r="A285" s="144"/>
      <c r="B285" s="144"/>
      <c r="C285" s="145"/>
      <c r="D285" s="144"/>
      <c r="E285" s="146"/>
      <c r="F285" s="117" t="s">
        <v>424</v>
      </c>
      <c r="G285" s="98"/>
      <c r="H285" s="98"/>
      <c r="I285" s="98"/>
      <c r="J285" s="98"/>
      <c r="K285" s="98"/>
      <c r="L285" s="98"/>
      <c r="M285" s="98"/>
    </row>
    <row r="286" spans="1:13" ht="21">
      <c r="A286" s="144"/>
      <c r="B286" s="144"/>
      <c r="C286" s="145"/>
      <c r="D286" s="144"/>
      <c r="E286" s="146"/>
      <c r="F286" s="117" t="s">
        <v>431</v>
      </c>
      <c r="G286" s="98"/>
      <c r="H286" s="98"/>
      <c r="I286" s="98"/>
      <c r="J286" s="98"/>
      <c r="K286" s="98"/>
      <c r="L286" s="98"/>
      <c r="M286" s="98"/>
    </row>
    <row r="287" spans="1:13" ht="19.5">
      <c r="A287" s="144"/>
      <c r="B287" s="144"/>
      <c r="C287" s="145"/>
      <c r="D287" s="144"/>
      <c r="E287" s="146" t="s">
        <v>432</v>
      </c>
      <c r="F287" s="117" t="s">
        <v>433</v>
      </c>
      <c r="G287" s="98" t="s">
        <v>1077</v>
      </c>
      <c r="H287" s="98" t="s">
        <v>582</v>
      </c>
      <c r="I287" s="98" t="s">
        <v>1078</v>
      </c>
      <c r="J287" s="98" t="s">
        <v>1079</v>
      </c>
      <c r="K287" s="98" t="s">
        <v>602</v>
      </c>
      <c r="L287" s="98" t="s">
        <v>625</v>
      </c>
      <c r="M287" s="98"/>
    </row>
    <row r="288" spans="1:13" ht="19.5">
      <c r="A288" s="144"/>
      <c r="B288" s="144"/>
      <c r="C288" s="145"/>
      <c r="D288" s="144"/>
      <c r="E288" s="146"/>
      <c r="F288" s="117" t="s">
        <v>439</v>
      </c>
      <c r="G288" s="98" t="s">
        <v>1113</v>
      </c>
      <c r="H288" s="98" t="s">
        <v>478</v>
      </c>
      <c r="I288" s="98" t="s">
        <v>1113</v>
      </c>
      <c r="J288" s="98" t="s">
        <v>1055</v>
      </c>
      <c r="K288" s="98" t="s">
        <v>444</v>
      </c>
      <c r="L288" s="98" t="s">
        <v>625</v>
      </c>
      <c r="M288" s="98"/>
    </row>
    <row r="289" spans="1:13" ht="19.5">
      <c r="A289" s="144"/>
      <c r="B289" s="144"/>
      <c r="C289" s="145"/>
      <c r="D289" s="144"/>
      <c r="E289" s="146"/>
      <c r="F289" s="117" t="s">
        <v>445</v>
      </c>
      <c r="G289" s="98" t="s">
        <v>1097</v>
      </c>
      <c r="H289" s="98" t="s">
        <v>1098</v>
      </c>
      <c r="I289" s="98" t="s">
        <v>1057</v>
      </c>
      <c r="J289" s="98" t="s">
        <v>1058</v>
      </c>
      <c r="K289" s="98" t="s">
        <v>1059</v>
      </c>
      <c r="L289" s="98" t="s">
        <v>457</v>
      </c>
      <c r="M289" s="98"/>
    </row>
    <row r="290" spans="1:13" ht="21">
      <c r="A290" s="144"/>
      <c r="B290" s="144"/>
      <c r="C290" s="145"/>
      <c r="D290" s="144"/>
      <c r="E290" s="146" t="s">
        <v>450</v>
      </c>
      <c r="F290" s="117" t="s">
        <v>451</v>
      </c>
      <c r="G290" s="98"/>
      <c r="H290" s="98"/>
      <c r="I290" s="98"/>
      <c r="J290" s="98"/>
      <c r="K290" s="98"/>
      <c r="L290" s="98"/>
      <c r="M290" s="98"/>
    </row>
    <row r="291" spans="1:13" ht="29.25">
      <c r="A291" s="144"/>
      <c r="B291" s="144"/>
      <c r="C291" s="145"/>
      <c r="D291" s="144"/>
      <c r="E291" s="146"/>
      <c r="F291" s="117" t="s">
        <v>452</v>
      </c>
      <c r="G291" s="98" t="s">
        <v>1114</v>
      </c>
      <c r="H291" s="98" t="s">
        <v>1061</v>
      </c>
      <c r="I291" s="98" t="s">
        <v>1114</v>
      </c>
      <c r="J291" s="98" t="s">
        <v>1055</v>
      </c>
      <c r="K291" s="98" t="s">
        <v>485</v>
      </c>
      <c r="L291" s="98" t="s">
        <v>457</v>
      </c>
      <c r="M291" s="98"/>
    </row>
    <row r="292" spans="1:13" ht="21">
      <c r="A292" s="144"/>
      <c r="B292" s="144"/>
      <c r="C292" s="145"/>
      <c r="D292" s="144"/>
      <c r="E292" s="146"/>
      <c r="F292" s="117" t="s">
        <v>458</v>
      </c>
      <c r="G292" s="98"/>
      <c r="H292" s="98"/>
      <c r="I292" s="98"/>
      <c r="J292" s="98"/>
      <c r="K292" s="98"/>
      <c r="L292" s="98"/>
      <c r="M292" s="98"/>
    </row>
    <row r="293" spans="1:13" ht="21">
      <c r="A293" s="144"/>
      <c r="B293" s="144"/>
      <c r="C293" s="145"/>
      <c r="D293" s="144"/>
      <c r="E293" s="146"/>
      <c r="F293" s="117" t="s">
        <v>459</v>
      </c>
      <c r="G293" s="98"/>
      <c r="H293" s="98"/>
      <c r="I293" s="98"/>
      <c r="J293" s="98"/>
      <c r="K293" s="98"/>
      <c r="L293" s="98"/>
      <c r="M293" s="98"/>
    </row>
    <row r="294" spans="1:13" ht="21">
      <c r="A294" s="144"/>
      <c r="B294" s="144"/>
      <c r="C294" s="145"/>
      <c r="D294" s="144"/>
      <c r="E294" s="117" t="s">
        <v>460</v>
      </c>
      <c r="F294" s="117" t="s">
        <v>461</v>
      </c>
      <c r="G294" s="98" t="s">
        <v>1111</v>
      </c>
      <c r="H294" s="98" t="s">
        <v>489</v>
      </c>
      <c r="I294" s="98" t="s">
        <v>1065</v>
      </c>
      <c r="J294" s="98" t="s">
        <v>1066</v>
      </c>
      <c r="K294" s="98" t="s">
        <v>444</v>
      </c>
      <c r="L294" s="98" t="s">
        <v>476</v>
      </c>
      <c r="M294" s="98"/>
    </row>
    <row r="295" spans="1:13" ht="39">
      <c r="A295" s="144" t="s">
        <v>933</v>
      </c>
      <c r="B295" s="144" t="s">
        <v>1115</v>
      </c>
      <c r="C295" s="145">
        <v>2</v>
      </c>
      <c r="D295" s="144" t="s">
        <v>1116</v>
      </c>
      <c r="E295" s="146" t="s">
        <v>422</v>
      </c>
      <c r="F295" s="117" t="s">
        <v>423</v>
      </c>
      <c r="G295" s="98" t="s">
        <v>1088</v>
      </c>
      <c r="H295" s="98" t="s">
        <v>599</v>
      </c>
      <c r="I295" s="98" t="s">
        <v>1070</v>
      </c>
      <c r="J295" s="98" t="s">
        <v>1050</v>
      </c>
      <c r="K295" s="98" t="s">
        <v>429</v>
      </c>
      <c r="L295" s="98" t="s">
        <v>514</v>
      </c>
      <c r="M295" s="98"/>
    </row>
    <row r="296" spans="1:13" ht="21">
      <c r="A296" s="144"/>
      <c r="B296" s="144"/>
      <c r="C296" s="145"/>
      <c r="D296" s="144"/>
      <c r="E296" s="146"/>
      <c r="F296" s="117" t="s">
        <v>424</v>
      </c>
      <c r="G296" s="98"/>
      <c r="H296" s="98"/>
      <c r="I296" s="98"/>
      <c r="J296" s="98"/>
      <c r="K296" s="98"/>
      <c r="L296" s="98"/>
      <c r="M296" s="98"/>
    </row>
    <row r="297" spans="1:13" ht="21">
      <c r="A297" s="144"/>
      <c r="B297" s="144"/>
      <c r="C297" s="145"/>
      <c r="D297" s="144"/>
      <c r="E297" s="146"/>
      <c r="F297" s="117" t="s">
        <v>431</v>
      </c>
      <c r="G297" s="98"/>
      <c r="H297" s="98"/>
      <c r="I297" s="98"/>
      <c r="J297" s="98"/>
      <c r="K297" s="98"/>
      <c r="L297" s="98"/>
      <c r="M297" s="98"/>
    </row>
    <row r="298" spans="1:13" ht="19.5">
      <c r="A298" s="144"/>
      <c r="B298" s="144"/>
      <c r="C298" s="145"/>
      <c r="D298" s="144"/>
      <c r="E298" s="146" t="s">
        <v>432</v>
      </c>
      <c r="F298" s="117" t="s">
        <v>433</v>
      </c>
      <c r="G298" s="98" t="s">
        <v>1077</v>
      </c>
      <c r="H298" s="98" t="s">
        <v>582</v>
      </c>
      <c r="I298" s="98" t="s">
        <v>1078</v>
      </c>
      <c r="J298" s="98" t="s">
        <v>1079</v>
      </c>
      <c r="K298" s="98" t="s">
        <v>602</v>
      </c>
      <c r="L298" s="98" t="s">
        <v>625</v>
      </c>
      <c r="M298" s="98"/>
    </row>
    <row r="299" spans="1:13" ht="19.5">
      <c r="A299" s="144"/>
      <c r="B299" s="144"/>
      <c r="C299" s="145"/>
      <c r="D299" s="144"/>
      <c r="E299" s="146"/>
      <c r="F299" s="117" t="s">
        <v>439</v>
      </c>
      <c r="G299" s="98" t="s">
        <v>1095</v>
      </c>
      <c r="H299" s="98" t="s">
        <v>478</v>
      </c>
      <c r="I299" s="98" t="s">
        <v>1095</v>
      </c>
      <c r="J299" s="98" t="s">
        <v>1055</v>
      </c>
      <c r="K299" s="98" t="s">
        <v>444</v>
      </c>
      <c r="L299" s="98" t="s">
        <v>625</v>
      </c>
      <c r="M299" s="98"/>
    </row>
    <row r="300" spans="1:13" ht="19.5">
      <c r="A300" s="144"/>
      <c r="B300" s="144"/>
      <c r="C300" s="145"/>
      <c r="D300" s="144"/>
      <c r="E300" s="146"/>
      <c r="F300" s="117" t="s">
        <v>445</v>
      </c>
      <c r="G300" s="98" t="s">
        <v>1097</v>
      </c>
      <c r="H300" s="98" t="s">
        <v>533</v>
      </c>
      <c r="I300" s="98" t="s">
        <v>1057</v>
      </c>
      <c r="J300" s="98" t="s">
        <v>1058</v>
      </c>
      <c r="K300" s="98" t="s">
        <v>1059</v>
      </c>
      <c r="L300" s="98" t="s">
        <v>457</v>
      </c>
      <c r="M300" s="98"/>
    </row>
    <row r="301" spans="1:13" ht="21">
      <c r="A301" s="144"/>
      <c r="B301" s="144"/>
      <c r="C301" s="145"/>
      <c r="D301" s="144"/>
      <c r="E301" s="146" t="s">
        <v>450</v>
      </c>
      <c r="F301" s="117" t="s">
        <v>451</v>
      </c>
      <c r="G301" s="98"/>
      <c r="H301" s="98"/>
      <c r="I301" s="98"/>
      <c r="J301" s="98"/>
      <c r="K301" s="98"/>
      <c r="L301" s="98"/>
      <c r="M301" s="98"/>
    </row>
    <row r="302" spans="1:13" ht="21">
      <c r="A302" s="144"/>
      <c r="B302" s="144"/>
      <c r="C302" s="145"/>
      <c r="D302" s="144"/>
      <c r="E302" s="146"/>
      <c r="F302" s="117" t="s">
        <v>452</v>
      </c>
      <c r="G302" s="98" t="s">
        <v>1117</v>
      </c>
      <c r="H302" s="98" t="s">
        <v>889</v>
      </c>
      <c r="I302" s="98" t="s">
        <v>1117</v>
      </c>
      <c r="J302" s="98" t="s">
        <v>1055</v>
      </c>
      <c r="K302" s="98" t="s">
        <v>485</v>
      </c>
      <c r="L302" s="98" t="s">
        <v>457</v>
      </c>
      <c r="M302" s="98"/>
    </row>
    <row r="303" spans="1:13" ht="21">
      <c r="A303" s="144"/>
      <c r="B303" s="144"/>
      <c r="C303" s="145"/>
      <c r="D303" s="144"/>
      <c r="E303" s="146"/>
      <c r="F303" s="117" t="s">
        <v>458</v>
      </c>
      <c r="G303" s="98"/>
      <c r="H303" s="98"/>
      <c r="I303" s="98"/>
      <c r="J303" s="98"/>
      <c r="K303" s="98"/>
      <c r="L303" s="98"/>
      <c r="M303" s="98"/>
    </row>
    <row r="304" spans="1:13" ht="21">
      <c r="A304" s="144"/>
      <c r="B304" s="144"/>
      <c r="C304" s="145"/>
      <c r="D304" s="144"/>
      <c r="E304" s="146"/>
      <c r="F304" s="117" t="s">
        <v>459</v>
      </c>
      <c r="G304" s="98"/>
      <c r="H304" s="98"/>
      <c r="I304" s="98"/>
      <c r="J304" s="98"/>
      <c r="K304" s="98"/>
      <c r="L304" s="98"/>
      <c r="M304" s="98"/>
    </row>
    <row r="305" spans="1:13" ht="21">
      <c r="A305" s="144"/>
      <c r="B305" s="144"/>
      <c r="C305" s="145"/>
      <c r="D305" s="144"/>
      <c r="E305" s="117" t="s">
        <v>460</v>
      </c>
      <c r="F305" s="117" t="s">
        <v>461</v>
      </c>
      <c r="G305" s="98" t="s">
        <v>1064</v>
      </c>
      <c r="H305" s="98" t="s">
        <v>489</v>
      </c>
      <c r="I305" s="98" t="s">
        <v>1101</v>
      </c>
      <c r="J305" s="98" t="s">
        <v>1066</v>
      </c>
      <c r="K305" s="98" t="s">
        <v>444</v>
      </c>
      <c r="L305" s="98" t="s">
        <v>476</v>
      </c>
      <c r="M305" s="98"/>
    </row>
    <row r="306" spans="1:13" ht="39">
      <c r="A306" s="144" t="s">
        <v>933</v>
      </c>
      <c r="B306" s="144" t="s">
        <v>1118</v>
      </c>
      <c r="C306" s="145">
        <v>10</v>
      </c>
      <c r="D306" s="144" t="s">
        <v>1119</v>
      </c>
      <c r="E306" s="146" t="s">
        <v>422</v>
      </c>
      <c r="F306" s="117" t="s">
        <v>423</v>
      </c>
      <c r="G306" s="98" t="s">
        <v>1088</v>
      </c>
      <c r="H306" s="98" t="s">
        <v>1004</v>
      </c>
      <c r="I306" s="98" t="s">
        <v>1070</v>
      </c>
      <c r="J306" s="98" t="s">
        <v>1071</v>
      </c>
      <c r="K306" s="98" t="s">
        <v>429</v>
      </c>
      <c r="L306" s="98" t="s">
        <v>514</v>
      </c>
      <c r="M306" s="98"/>
    </row>
    <row r="307" spans="1:13" ht="21">
      <c r="A307" s="144"/>
      <c r="B307" s="144"/>
      <c r="C307" s="145"/>
      <c r="D307" s="144"/>
      <c r="E307" s="146"/>
      <c r="F307" s="117" t="s">
        <v>424</v>
      </c>
      <c r="G307" s="98"/>
      <c r="H307" s="98"/>
      <c r="I307" s="98"/>
      <c r="J307" s="98"/>
      <c r="K307" s="98"/>
      <c r="L307" s="98"/>
      <c r="M307" s="98"/>
    </row>
    <row r="308" spans="1:13" ht="21">
      <c r="A308" s="144"/>
      <c r="B308" s="144"/>
      <c r="C308" s="145"/>
      <c r="D308" s="144"/>
      <c r="E308" s="146"/>
      <c r="F308" s="117" t="s">
        <v>431</v>
      </c>
      <c r="G308" s="98"/>
      <c r="H308" s="98"/>
      <c r="I308" s="98"/>
      <c r="J308" s="98"/>
      <c r="K308" s="98"/>
      <c r="L308" s="98"/>
      <c r="M308" s="98"/>
    </row>
    <row r="309" spans="1:13" ht="19.5">
      <c r="A309" s="144"/>
      <c r="B309" s="144"/>
      <c r="C309" s="145"/>
      <c r="D309" s="144"/>
      <c r="E309" s="146" t="s">
        <v>432</v>
      </c>
      <c r="F309" s="117" t="s">
        <v>433</v>
      </c>
      <c r="G309" s="98" t="s">
        <v>1077</v>
      </c>
      <c r="H309" s="98" t="s">
        <v>582</v>
      </c>
      <c r="I309" s="98" t="s">
        <v>1078</v>
      </c>
      <c r="J309" s="98" t="s">
        <v>1079</v>
      </c>
      <c r="K309" s="98" t="s">
        <v>602</v>
      </c>
      <c r="L309" s="98" t="s">
        <v>625</v>
      </c>
      <c r="M309" s="98"/>
    </row>
    <row r="310" spans="1:13" ht="19.5">
      <c r="A310" s="144"/>
      <c r="B310" s="144"/>
      <c r="C310" s="145"/>
      <c r="D310" s="144"/>
      <c r="E310" s="146"/>
      <c r="F310" s="117" t="s">
        <v>439</v>
      </c>
      <c r="G310" s="98" t="s">
        <v>1095</v>
      </c>
      <c r="H310" s="98" t="s">
        <v>478</v>
      </c>
      <c r="I310" s="98" t="s">
        <v>1095</v>
      </c>
      <c r="J310" s="98" t="s">
        <v>1055</v>
      </c>
      <c r="K310" s="98" t="s">
        <v>444</v>
      </c>
      <c r="L310" s="98" t="s">
        <v>625</v>
      </c>
      <c r="M310" s="98"/>
    </row>
    <row r="311" spans="1:13" ht="19.5">
      <c r="A311" s="144"/>
      <c r="B311" s="144"/>
      <c r="C311" s="145"/>
      <c r="D311" s="144"/>
      <c r="E311" s="146"/>
      <c r="F311" s="117" t="s">
        <v>445</v>
      </c>
      <c r="G311" s="98" t="s">
        <v>1097</v>
      </c>
      <c r="H311" s="98" t="s">
        <v>533</v>
      </c>
      <c r="I311" s="98" t="s">
        <v>1057</v>
      </c>
      <c r="J311" s="98" t="s">
        <v>1058</v>
      </c>
      <c r="K311" s="98" t="s">
        <v>1059</v>
      </c>
      <c r="L311" s="98" t="s">
        <v>457</v>
      </c>
      <c r="M311" s="98"/>
    </row>
    <row r="312" spans="1:13" ht="21">
      <c r="A312" s="144"/>
      <c r="B312" s="144"/>
      <c r="C312" s="145"/>
      <c r="D312" s="144"/>
      <c r="E312" s="146" t="s">
        <v>450</v>
      </c>
      <c r="F312" s="117" t="s">
        <v>451</v>
      </c>
      <c r="G312" s="98"/>
      <c r="H312" s="98"/>
      <c r="I312" s="98"/>
      <c r="J312" s="98"/>
      <c r="K312" s="98"/>
      <c r="L312" s="98"/>
      <c r="M312" s="98"/>
    </row>
    <row r="313" spans="1:13" ht="21">
      <c r="A313" s="144"/>
      <c r="B313" s="144"/>
      <c r="C313" s="145"/>
      <c r="D313" s="144"/>
      <c r="E313" s="146"/>
      <c r="F313" s="117" t="s">
        <v>452</v>
      </c>
      <c r="G313" s="98" t="s">
        <v>1120</v>
      </c>
      <c r="H313" s="98" t="s">
        <v>1061</v>
      </c>
      <c r="I313" s="98" t="s">
        <v>1120</v>
      </c>
      <c r="J313" s="98" t="s">
        <v>1055</v>
      </c>
      <c r="K313" s="98" t="s">
        <v>485</v>
      </c>
      <c r="L313" s="98" t="s">
        <v>457</v>
      </c>
      <c r="M313" s="98"/>
    </row>
    <row r="314" spans="1:13" ht="21">
      <c r="A314" s="144"/>
      <c r="B314" s="144"/>
      <c r="C314" s="145"/>
      <c r="D314" s="144"/>
      <c r="E314" s="146"/>
      <c r="F314" s="117" t="s">
        <v>458</v>
      </c>
      <c r="G314" s="98"/>
      <c r="H314" s="98"/>
      <c r="I314" s="98"/>
      <c r="J314" s="98"/>
      <c r="K314" s="98"/>
      <c r="L314" s="98"/>
      <c r="M314" s="98"/>
    </row>
    <row r="315" spans="1:13" ht="21">
      <c r="A315" s="144"/>
      <c r="B315" s="144"/>
      <c r="C315" s="145"/>
      <c r="D315" s="144"/>
      <c r="E315" s="146"/>
      <c r="F315" s="117" t="s">
        <v>459</v>
      </c>
      <c r="G315" s="98"/>
      <c r="H315" s="98"/>
      <c r="I315" s="98"/>
      <c r="J315" s="98"/>
      <c r="K315" s="98"/>
      <c r="L315" s="98"/>
      <c r="M315" s="98"/>
    </row>
    <row r="316" spans="1:13" ht="21">
      <c r="A316" s="144"/>
      <c r="B316" s="144"/>
      <c r="C316" s="145"/>
      <c r="D316" s="144"/>
      <c r="E316" s="117" t="s">
        <v>460</v>
      </c>
      <c r="F316" s="117" t="s">
        <v>461</v>
      </c>
      <c r="G316" s="98" t="s">
        <v>1064</v>
      </c>
      <c r="H316" s="98" t="s">
        <v>489</v>
      </c>
      <c r="I316" s="98" t="s">
        <v>1101</v>
      </c>
      <c r="J316" s="98" t="s">
        <v>1066</v>
      </c>
      <c r="K316" s="98" t="s">
        <v>444</v>
      </c>
      <c r="L316" s="98" t="s">
        <v>476</v>
      </c>
      <c r="M316" s="98"/>
    </row>
    <row r="317" spans="1:13" ht="19.5">
      <c r="A317" s="139">
        <v>419009</v>
      </c>
      <c r="B317" s="139" t="s">
        <v>1122</v>
      </c>
      <c r="C317" s="140">
        <v>5</v>
      </c>
      <c r="D317" s="139" t="s">
        <v>1129</v>
      </c>
      <c r="E317" s="141" t="s">
        <v>1130</v>
      </c>
      <c r="F317" s="86" t="s">
        <v>1131</v>
      </c>
      <c r="G317" s="86" t="s">
        <v>1132</v>
      </c>
      <c r="H317" s="86">
        <v>5</v>
      </c>
      <c r="I317" s="86" t="s">
        <v>1179</v>
      </c>
      <c r="J317" s="86" t="s">
        <v>1180</v>
      </c>
      <c r="K317" s="86" t="s">
        <v>1135</v>
      </c>
      <c r="L317" s="118" t="s">
        <v>1136</v>
      </c>
      <c r="M317" s="118"/>
    </row>
    <row r="318" spans="1:13">
      <c r="A318" s="139"/>
      <c r="B318" s="139"/>
      <c r="C318" s="140"/>
      <c r="D318" s="139"/>
      <c r="E318" s="142"/>
      <c r="F318" s="86" t="s">
        <v>1137</v>
      </c>
      <c r="G318" s="86" t="s">
        <v>1138</v>
      </c>
      <c r="H318" s="86" t="s">
        <v>1138</v>
      </c>
      <c r="I318" s="86" t="s">
        <v>1138</v>
      </c>
      <c r="J318" s="86" t="s">
        <v>1138</v>
      </c>
      <c r="K318" s="86" t="s">
        <v>1138</v>
      </c>
      <c r="L318" s="86"/>
      <c r="M318" s="118"/>
    </row>
    <row r="319" spans="1:13" ht="19.5">
      <c r="A319" s="139"/>
      <c r="B319" s="139"/>
      <c r="C319" s="140"/>
      <c r="D319" s="139"/>
      <c r="E319" s="143"/>
      <c r="F319" s="86" t="s">
        <v>1139</v>
      </c>
      <c r="G319" s="86" t="s">
        <v>1138</v>
      </c>
      <c r="H319" s="86" t="s">
        <v>1138</v>
      </c>
      <c r="I319" s="86" t="s">
        <v>1138</v>
      </c>
      <c r="J319" s="86" t="s">
        <v>1138</v>
      </c>
      <c r="K319" s="86" t="s">
        <v>1138</v>
      </c>
      <c r="L319" s="86"/>
      <c r="M319" s="86"/>
    </row>
    <row r="320" spans="1:13" ht="19.5">
      <c r="A320" s="139"/>
      <c r="B320" s="139"/>
      <c r="C320" s="140"/>
      <c r="D320" s="139"/>
      <c r="E320" s="141" t="s">
        <v>1140</v>
      </c>
      <c r="F320" s="86" t="s">
        <v>1141</v>
      </c>
      <c r="G320" s="86" t="s">
        <v>1181</v>
      </c>
      <c r="H320" s="86">
        <v>200</v>
      </c>
      <c r="I320" s="86" t="s">
        <v>1182</v>
      </c>
      <c r="J320" s="86" t="s">
        <v>1144</v>
      </c>
      <c r="K320" s="86" t="s">
        <v>1183</v>
      </c>
      <c r="L320" s="118" t="s">
        <v>1146</v>
      </c>
      <c r="M320" s="86"/>
    </row>
    <row r="321" spans="1:13" ht="19.5">
      <c r="A321" s="139"/>
      <c r="B321" s="139"/>
      <c r="C321" s="140"/>
      <c r="D321" s="139"/>
      <c r="E321" s="142"/>
      <c r="F321" s="86" t="s">
        <v>1147</v>
      </c>
      <c r="G321" s="86" t="s">
        <v>1184</v>
      </c>
      <c r="H321" s="86">
        <v>95</v>
      </c>
      <c r="I321" s="86" t="s">
        <v>1185</v>
      </c>
      <c r="J321" s="86" t="s">
        <v>1144</v>
      </c>
      <c r="K321" s="86" t="s">
        <v>1178</v>
      </c>
      <c r="L321" s="118" t="s">
        <v>1146</v>
      </c>
      <c r="M321" s="86"/>
    </row>
    <row r="322" spans="1:13" ht="29.25">
      <c r="A322" s="139"/>
      <c r="B322" s="139"/>
      <c r="C322" s="140"/>
      <c r="D322" s="139"/>
      <c r="E322" s="143"/>
      <c r="F322" s="86" t="s">
        <v>1153</v>
      </c>
      <c r="G322" s="86" t="s">
        <v>1186</v>
      </c>
      <c r="H322" s="86" t="s">
        <v>1155</v>
      </c>
      <c r="I322" s="86" t="s">
        <v>1156</v>
      </c>
      <c r="J322" s="86" t="s">
        <v>1157</v>
      </c>
      <c r="K322" s="86" t="s">
        <v>1158</v>
      </c>
      <c r="L322" s="86" t="s">
        <v>1152</v>
      </c>
      <c r="M322" s="86"/>
    </row>
    <row r="323" spans="1:13">
      <c r="A323" s="139"/>
      <c r="B323" s="139"/>
      <c r="C323" s="140"/>
      <c r="D323" s="139"/>
      <c r="E323" s="141" t="s">
        <v>1159</v>
      </c>
      <c r="F323" s="86" t="s">
        <v>1160</v>
      </c>
      <c r="G323" s="86" t="s">
        <v>1138</v>
      </c>
      <c r="H323" s="86" t="s">
        <v>1138</v>
      </c>
      <c r="I323" s="86" t="s">
        <v>1138</v>
      </c>
      <c r="J323" s="86" t="s">
        <v>1138</v>
      </c>
      <c r="K323" s="86" t="s">
        <v>1138</v>
      </c>
      <c r="L323" s="86"/>
      <c r="M323" s="86"/>
    </row>
    <row r="324" spans="1:13" ht="19.5">
      <c r="A324" s="139"/>
      <c r="B324" s="139"/>
      <c r="C324" s="140"/>
      <c r="D324" s="139"/>
      <c r="E324" s="142"/>
      <c r="F324" s="86" t="s">
        <v>1166</v>
      </c>
      <c r="G324" s="86" t="s">
        <v>1187</v>
      </c>
      <c r="H324" s="86">
        <v>90</v>
      </c>
      <c r="I324" s="86" t="s">
        <v>1188</v>
      </c>
      <c r="J324" s="86" t="s">
        <v>1189</v>
      </c>
      <c r="K324" s="86" t="s">
        <v>1178</v>
      </c>
      <c r="L324" s="118" t="s">
        <v>1146</v>
      </c>
      <c r="M324" s="86"/>
    </row>
    <row r="325" spans="1:13">
      <c r="A325" s="139"/>
      <c r="B325" s="139"/>
      <c r="C325" s="140"/>
      <c r="D325" s="139"/>
      <c r="E325" s="142"/>
      <c r="F325" s="86" t="s">
        <v>1171</v>
      </c>
      <c r="G325" s="86" t="s">
        <v>1138</v>
      </c>
      <c r="H325" s="86" t="s">
        <v>1138</v>
      </c>
      <c r="I325" s="86" t="s">
        <v>1138</v>
      </c>
      <c r="J325" s="86" t="s">
        <v>1138</v>
      </c>
      <c r="K325" s="86" t="s">
        <v>1138</v>
      </c>
      <c r="L325" s="86"/>
      <c r="M325" s="86"/>
    </row>
    <row r="326" spans="1:13" ht="19.5">
      <c r="A326" s="139"/>
      <c r="B326" s="139"/>
      <c r="C326" s="140"/>
      <c r="D326" s="139"/>
      <c r="E326" s="143"/>
      <c r="F326" s="86" t="s">
        <v>1172</v>
      </c>
      <c r="G326" s="86" t="s">
        <v>1138</v>
      </c>
      <c r="H326" s="86" t="s">
        <v>1138</v>
      </c>
      <c r="I326" s="86" t="s">
        <v>1138</v>
      </c>
      <c r="J326" s="86" t="s">
        <v>1138</v>
      </c>
      <c r="K326" s="86" t="s">
        <v>1138</v>
      </c>
      <c r="L326" s="86"/>
      <c r="M326" s="86"/>
    </row>
    <row r="327" spans="1:13" ht="19.5">
      <c r="A327" s="139"/>
      <c r="B327" s="139"/>
      <c r="C327" s="140"/>
      <c r="D327" s="139"/>
      <c r="E327" s="86" t="s">
        <v>1173</v>
      </c>
      <c r="F327" s="86" t="s">
        <v>1174</v>
      </c>
      <c r="G327" s="86" t="s">
        <v>1190</v>
      </c>
      <c r="H327" s="86">
        <v>95</v>
      </c>
      <c r="I327" s="86" t="s">
        <v>1191</v>
      </c>
      <c r="J327" s="86" t="s">
        <v>1177</v>
      </c>
      <c r="K327" s="86" t="s">
        <v>1178</v>
      </c>
      <c r="L327" s="118" t="s">
        <v>1146</v>
      </c>
      <c r="M327" s="86"/>
    </row>
    <row r="328" spans="1:13" ht="19.5">
      <c r="A328" s="139">
        <v>419009</v>
      </c>
      <c r="B328" s="139" t="s">
        <v>1123</v>
      </c>
      <c r="C328" s="140">
        <v>26</v>
      </c>
      <c r="D328" s="139" t="s">
        <v>1129</v>
      </c>
      <c r="E328" s="141" t="s">
        <v>1130</v>
      </c>
      <c r="F328" s="86" t="s">
        <v>1131</v>
      </c>
      <c r="G328" s="86" t="s">
        <v>1132</v>
      </c>
      <c r="H328" s="86">
        <v>26</v>
      </c>
      <c r="I328" s="86" t="s">
        <v>1192</v>
      </c>
      <c r="J328" s="86" t="s">
        <v>1180</v>
      </c>
      <c r="K328" s="86" t="s">
        <v>1135</v>
      </c>
      <c r="L328" s="118" t="s">
        <v>1136</v>
      </c>
      <c r="M328" s="86"/>
    </row>
    <row r="329" spans="1:13">
      <c r="A329" s="139"/>
      <c r="B329" s="139"/>
      <c r="C329" s="140"/>
      <c r="D329" s="139"/>
      <c r="E329" s="142"/>
      <c r="F329" s="86" t="s">
        <v>1137</v>
      </c>
      <c r="G329" s="86" t="s">
        <v>1138</v>
      </c>
      <c r="H329" s="86" t="s">
        <v>1138</v>
      </c>
      <c r="I329" s="86" t="s">
        <v>1138</v>
      </c>
      <c r="J329" s="86" t="s">
        <v>1138</v>
      </c>
      <c r="K329" s="86" t="s">
        <v>1138</v>
      </c>
      <c r="L329" s="86"/>
      <c r="M329" s="86"/>
    </row>
    <row r="330" spans="1:13" ht="19.5">
      <c r="A330" s="139"/>
      <c r="B330" s="139"/>
      <c r="C330" s="140"/>
      <c r="D330" s="139"/>
      <c r="E330" s="143"/>
      <c r="F330" s="86" t="s">
        <v>1139</v>
      </c>
      <c r="G330" s="86" t="s">
        <v>1138</v>
      </c>
      <c r="H330" s="86" t="s">
        <v>1138</v>
      </c>
      <c r="I330" s="86" t="s">
        <v>1138</v>
      </c>
      <c r="J330" s="86" t="s">
        <v>1138</v>
      </c>
      <c r="K330" s="86" t="s">
        <v>1138</v>
      </c>
      <c r="L330" s="86"/>
      <c r="M330" s="86"/>
    </row>
    <row r="331" spans="1:13" ht="19.5">
      <c r="A331" s="139"/>
      <c r="B331" s="139"/>
      <c r="C331" s="140"/>
      <c r="D331" s="139"/>
      <c r="E331" s="141" t="s">
        <v>1140</v>
      </c>
      <c r="F331" s="86" t="s">
        <v>1141</v>
      </c>
      <c r="G331" s="86" t="s">
        <v>1193</v>
      </c>
      <c r="H331" s="86">
        <v>800</v>
      </c>
      <c r="I331" s="86" t="s">
        <v>1194</v>
      </c>
      <c r="J331" s="86" t="s">
        <v>1144</v>
      </c>
      <c r="K331" s="86" t="s">
        <v>1145</v>
      </c>
      <c r="L331" s="118" t="s">
        <v>1146</v>
      </c>
      <c r="M331" s="86"/>
    </row>
    <row r="332" spans="1:13" ht="19.5">
      <c r="A332" s="139"/>
      <c r="B332" s="139"/>
      <c r="C332" s="140"/>
      <c r="D332" s="139"/>
      <c r="E332" s="142"/>
      <c r="F332" s="86" t="s">
        <v>1147</v>
      </c>
      <c r="G332" s="86" t="s">
        <v>1195</v>
      </c>
      <c r="H332" s="86">
        <v>90</v>
      </c>
      <c r="I332" s="86" t="s">
        <v>1196</v>
      </c>
      <c r="J332" s="86" t="s">
        <v>1144</v>
      </c>
      <c r="K332" s="86" t="s">
        <v>1178</v>
      </c>
      <c r="L332" s="118" t="s">
        <v>1146</v>
      </c>
      <c r="M332" s="86"/>
    </row>
    <row r="333" spans="1:13" ht="29.25">
      <c r="A333" s="139"/>
      <c r="B333" s="139"/>
      <c r="C333" s="140"/>
      <c r="D333" s="139"/>
      <c r="E333" s="143"/>
      <c r="F333" s="86" t="s">
        <v>1153</v>
      </c>
      <c r="G333" s="86" t="s">
        <v>1186</v>
      </c>
      <c r="H333" s="86" t="s">
        <v>1155</v>
      </c>
      <c r="I333" s="86" t="s">
        <v>1156</v>
      </c>
      <c r="J333" s="86" t="s">
        <v>1157</v>
      </c>
      <c r="K333" s="86" t="s">
        <v>1158</v>
      </c>
      <c r="L333" s="118" t="s">
        <v>1152</v>
      </c>
      <c r="M333" s="118"/>
    </row>
    <row r="334" spans="1:13">
      <c r="A334" s="139"/>
      <c r="B334" s="139"/>
      <c r="C334" s="140"/>
      <c r="D334" s="139"/>
      <c r="E334" s="141" t="s">
        <v>1159</v>
      </c>
      <c r="F334" s="86" t="s">
        <v>1160</v>
      </c>
      <c r="G334" s="86" t="s">
        <v>1138</v>
      </c>
      <c r="H334" s="86" t="s">
        <v>1138</v>
      </c>
      <c r="I334" s="86" t="s">
        <v>1138</v>
      </c>
      <c r="J334" s="86" t="s">
        <v>1138</v>
      </c>
      <c r="K334" s="86" t="s">
        <v>1138</v>
      </c>
      <c r="L334" s="86"/>
      <c r="M334" s="118"/>
    </row>
    <row r="335" spans="1:13" ht="29.25">
      <c r="A335" s="139"/>
      <c r="B335" s="139"/>
      <c r="C335" s="140"/>
      <c r="D335" s="139"/>
      <c r="E335" s="142"/>
      <c r="F335" s="86" t="s">
        <v>1166</v>
      </c>
      <c r="G335" s="86" t="s">
        <v>1197</v>
      </c>
      <c r="H335" s="86">
        <v>90</v>
      </c>
      <c r="I335" s="86" t="s">
        <v>1198</v>
      </c>
      <c r="J335" s="86" t="s">
        <v>1189</v>
      </c>
      <c r="K335" s="86" t="s">
        <v>1178</v>
      </c>
      <c r="L335" s="118" t="s">
        <v>1146</v>
      </c>
      <c r="M335" s="86"/>
    </row>
    <row r="336" spans="1:13">
      <c r="A336" s="139"/>
      <c r="B336" s="139"/>
      <c r="C336" s="140"/>
      <c r="D336" s="139"/>
      <c r="E336" s="142"/>
      <c r="F336" s="86" t="s">
        <v>1171</v>
      </c>
      <c r="G336" s="86" t="s">
        <v>1138</v>
      </c>
      <c r="H336" s="86" t="s">
        <v>1138</v>
      </c>
      <c r="I336" s="86" t="s">
        <v>1138</v>
      </c>
      <c r="J336" s="86" t="s">
        <v>1138</v>
      </c>
      <c r="K336" s="86" t="s">
        <v>1138</v>
      </c>
      <c r="L336" s="86"/>
      <c r="M336" s="86"/>
    </row>
    <row r="337" spans="1:13" ht="19.5">
      <c r="A337" s="139"/>
      <c r="B337" s="139"/>
      <c r="C337" s="140"/>
      <c r="D337" s="139"/>
      <c r="E337" s="143"/>
      <c r="F337" s="86" t="s">
        <v>1172</v>
      </c>
      <c r="G337" s="86" t="s">
        <v>1138</v>
      </c>
      <c r="H337" s="86" t="s">
        <v>1138</v>
      </c>
      <c r="I337" s="86" t="s">
        <v>1138</v>
      </c>
      <c r="J337" s="86" t="s">
        <v>1138</v>
      </c>
      <c r="K337" s="86" t="s">
        <v>1138</v>
      </c>
      <c r="L337" s="86"/>
      <c r="M337" s="86"/>
    </row>
    <row r="338" spans="1:13" ht="19.5">
      <c r="A338" s="139"/>
      <c r="B338" s="139"/>
      <c r="C338" s="140"/>
      <c r="D338" s="139"/>
      <c r="E338" s="86" t="s">
        <v>1173</v>
      </c>
      <c r="F338" s="86" t="s">
        <v>1174</v>
      </c>
      <c r="G338" s="86" t="s">
        <v>1199</v>
      </c>
      <c r="H338" s="86">
        <v>95</v>
      </c>
      <c r="I338" s="86" t="s">
        <v>1200</v>
      </c>
      <c r="J338" s="86" t="s">
        <v>1177</v>
      </c>
      <c r="K338" s="86" t="s">
        <v>1178</v>
      </c>
      <c r="L338" s="118" t="s">
        <v>1146</v>
      </c>
      <c r="M338" s="86"/>
    </row>
    <row r="339" spans="1:13" ht="19.5">
      <c r="A339" s="139">
        <v>419009</v>
      </c>
      <c r="B339" s="139" t="s">
        <v>1124</v>
      </c>
      <c r="C339" s="140">
        <v>8</v>
      </c>
      <c r="D339" s="139" t="s">
        <v>1129</v>
      </c>
      <c r="E339" s="141" t="s">
        <v>1130</v>
      </c>
      <c r="F339" s="86" t="s">
        <v>1131</v>
      </c>
      <c r="G339" s="86" t="s">
        <v>1132</v>
      </c>
      <c r="H339" s="86">
        <v>8</v>
      </c>
      <c r="I339" s="86" t="s">
        <v>1201</v>
      </c>
      <c r="J339" s="86" t="s">
        <v>1180</v>
      </c>
      <c r="K339" s="86" t="s">
        <v>1135</v>
      </c>
      <c r="L339" s="118" t="s">
        <v>1136</v>
      </c>
      <c r="M339" s="86"/>
    </row>
    <row r="340" spans="1:13">
      <c r="A340" s="139"/>
      <c r="B340" s="139"/>
      <c r="C340" s="140"/>
      <c r="D340" s="139"/>
      <c r="E340" s="142"/>
      <c r="F340" s="86" t="s">
        <v>1137</v>
      </c>
      <c r="G340" s="86" t="s">
        <v>1138</v>
      </c>
      <c r="H340" s="86" t="s">
        <v>1138</v>
      </c>
      <c r="I340" s="86" t="s">
        <v>1138</v>
      </c>
      <c r="J340" s="86" t="s">
        <v>1138</v>
      </c>
      <c r="K340" s="86" t="s">
        <v>1138</v>
      </c>
      <c r="L340" s="86"/>
      <c r="M340" s="86"/>
    </row>
    <row r="341" spans="1:13" ht="19.5">
      <c r="A341" s="139"/>
      <c r="B341" s="139"/>
      <c r="C341" s="140"/>
      <c r="D341" s="139"/>
      <c r="E341" s="143"/>
      <c r="F341" s="86" t="s">
        <v>1139</v>
      </c>
      <c r="G341" s="86" t="s">
        <v>1138</v>
      </c>
      <c r="H341" s="86" t="s">
        <v>1138</v>
      </c>
      <c r="I341" s="86" t="s">
        <v>1138</v>
      </c>
      <c r="J341" s="86" t="s">
        <v>1138</v>
      </c>
      <c r="K341" s="86" t="s">
        <v>1138</v>
      </c>
      <c r="L341" s="86"/>
      <c r="M341" s="86"/>
    </row>
    <row r="342" spans="1:13" ht="19.5">
      <c r="A342" s="139"/>
      <c r="B342" s="139"/>
      <c r="C342" s="140"/>
      <c r="D342" s="139"/>
      <c r="E342" s="141" t="s">
        <v>1140</v>
      </c>
      <c r="F342" s="86" t="s">
        <v>1141</v>
      </c>
      <c r="G342" s="86" t="s">
        <v>1142</v>
      </c>
      <c r="H342" s="86">
        <v>1000</v>
      </c>
      <c r="I342" s="86" t="s">
        <v>1143</v>
      </c>
      <c r="J342" s="86" t="s">
        <v>1144</v>
      </c>
      <c r="K342" s="86" t="s">
        <v>1145</v>
      </c>
      <c r="L342" s="118" t="s">
        <v>1146</v>
      </c>
      <c r="M342" s="86"/>
    </row>
    <row r="343" spans="1:13" ht="19.5">
      <c r="A343" s="139"/>
      <c r="B343" s="139"/>
      <c r="C343" s="140"/>
      <c r="D343" s="139"/>
      <c r="E343" s="142"/>
      <c r="F343" s="86" t="s">
        <v>1147</v>
      </c>
      <c r="G343" s="86" t="s">
        <v>1202</v>
      </c>
      <c r="H343" s="86">
        <v>95</v>
      </c>
      <c r="I343" s="86" t="s">
        <v>1203</v>
      </c>
      <c r="J343" s="86" t="s">
        <v>1144</v>
      </c>
      <c r="K343" s="86" t="s">
        <v>1178</v>
      </c>
      <c r="L343" s="118" t="s">
        <v>1146</v>
      </c>
      <c r="M343" s="86"/>
    </row>
    <row r="344" spans="1:13" ht="29.25">
      <c r="A344" s="139"/>
      <c r="B344" s="139"/>
      <c r="C344" s="140"/>
      <c r="D344" s="139"/>
      <c r="E344" s="143"/>
      <c r="F344" s="86" t="s">
        <v>1153</v>
      </c>
      <c r="G344" s="86" t="s">
        <v>1154</v>
      </c>
      <c r="H344" s="86" t="s">
        <v>1155</v>
      </c>
      <c r="I344" s="86" t="s">
        <v>1156</v>
      </c>
      <c r="J344" s="86" t="s">
        <v>1157</v>
      </c>
      <c r="K344" s="86" t="s">
        <v>1158</v>
      </c>
      <c r="L344" s="86" t="s">
        <v>1152</v>
      </c>
      <c r="M344" s="86"/>
    </row>
    <row r="345" spans="1:13">
      <c r="A345" s="139"/>
      <c r="B345" s="139"/>
      <c r="C345" s="140"/>
      <c r="D345" s="139"/>
      <c r="E345" s="141" t="s">
        <v>1159</v>
      </c>
      <c r="F345" s="86" t="s">
        <v>1160</v>
      </c>
      <c r="G345" s="86" t="s">
        <v>1138</v>
      </c>
      <c r="H345" s="86" t="s">
        <v>1138</v>
      </c>
      <c r="I345" s="86" t="s">
        <v>1138</v>
      </c>
      <c r="J345" s="86" t="s">
        <v>1138</v>
      </c>
      <c r="K345" s="86" t="s">
        <v>1138</v>
      </c>
      <c r="L345" s="86"/>
      <c r="M345" s="86"/>
    </row>
    <row r="346" spans="1:13" ht="29.25">
      <c r="A346" s="139"/>
      <c r="B346" s="139"/>
      <c r="C346" s="140"/>
      <c r="D346" s="139"/>
      <c r="E346" s="142"/>
      <c r="F346" s="86" t="s">
        <v>1166</v>
      </c>
      <c r="G346" s="86" t="s">
        <v>1167</v>
      </c>
      <c r="H346" s="86" t="s">
        <v>1168</v>
      </c>
      <c r="I346" s="86" t="s">
        <v>1169</v>
      </c>
      <c r="J346" s="86" t="s">
        <v>1204</v>
      </c>
      <c r="K346" s="86"/>
      <c r="L346" s="86" t="s">
        <v>1165</v>
      </c>
      <c r="M346" s="118"/>
    </row>
    <row r="347" spans="1:13">
      <c r="A347" s="139"/>
      <c r="B347" s="139"/>
      <c r="C347" s="140"/>
      <c r="D347" s="139"/>
      <c r="E347" s="142"/>
      <c r="F347" s="86" t="s">
        <v>1171</v>
      </c>
      <c r="G347" s="86" t="s">
        <v>1138</v>
      </c>
      <c r="H347" s="86" t="s">
        <v>1138</v>
      </c>
      <c r="I347" s="86" t="s">
        <v>1138</v>
      </c>
      <c r="J347" s="86" t="s">
        <v>1138</v>
      </c>
      <c r="K347" s="86" t="s">
        <v>1138</v>
      </c>
      <c r="L347" s="86"/>
      <c r="M347" s="118"/>
    </row>
    <row r="348" spans="1:13" ht="19.5">
      <c r="A348" s="139"/>
      <c r="B348" s="139"/>
      <c r="C348" s="140"/>
      <c r="D348" s="139"/>
      <c r="E348" s="143"/>
      <c r="F348" s="86" t="s">
        <v>1172</v>
      </c>
      <c r="G348" s="86" t="s">
        <v>1138</v>
      </c>
      <c r="H348" s="86" t="s">
        <v>1138</v>
      </c>
      <c r="I348" s="86" t="s">
        <v>1138</v>
      </c>
      <c r="J348" s="86" t="s">
        <v>1138</v>
      </c>
      <c r="K348" s="86" t="s">
        <v>1138</v>
      </c>
      <c r="L348" s="86"/>
      <c r="M348" s="86"/>
    </row>
    <row r="349" spans="1:13" ht="19.5">
      <c r="A349" s="139"/>
      <c r="B349" s="139"/>
      <c r="C349" s="140"/>
      <c r="D349" s="139"/>
      <c r="E349" s="86" t="s">
        <v>1173</v>
      </c>
      <c r="F349" s="86" t="s">
        <v>1174</v>
      </c>
      <c r="G349" s="86" t="s">
        <v>1175</v>
      </c>
      <c r="H349" s="86">
        <v>90</v>
      </c>
      <c r="I349" s="86" t="s">
        <v>1176</v>
      </c>
      <c r="J349" s="86" t="s">
        <v>1177</v>
      </c>
      <c r="K349" s="86" t="s">
        <v>1178</v>
      </c>
      <c r="L349" s="118" t="s">
        <v>1146</v>
      </c>
      <c r="M349" s="86"/>
    </row>
    <row r="350" spans="1:13" ht="19.5">
      <c r="A350" s="139">
        <v>419009</v>
      </c>
      <c r="B350" s="139" t="s">
        <v>1125</v>
      </c>
      <c r="C350" s="140">
        <v>15</v>
      </c>
      <c r="D350" s="139" t="s">
        <v>1129</v>
      </c>
      <c r="E350" s="141" t="s">
        <v>1130</v>
      </c>
      <c r="F350" s="86" t="s">
        <v>1131</v>
      </c>
      <c r="G350" s="86" t="s">
        <v>1132</v>
      </c>
      <c r="H350" s="86">
        <v>15</v>
      </c>
      <c r="I350" s="86" t="s">
        <v>1205</v>
      </c>
      <c r="J350" s="86" t="s">
        <v>1180</v>
      </c>
      <c r="K350" s="86" t="s">
        <v>1135</v>
      </c>
      <c r="L350" s="118" t="s">
        <v>1136</v>
      </c>
      <c r="M350" s="86"/>
    </row>
    <row r="351" spans="1:13">
      <c r="A351" s="139"/>
      <c r="B351" s="139"/>
      <c r="C351" s="140"/>
      <c r="D351" s="139"/>
      <c r="E351" s="142"/>
      <c r="F351" s="86" t="s">
        <v>1137</v>
      </c>
      <c r="G351" s="86" t="s">
        <v>1138</v>
      </c>
      <c r="H351" s="86" t="s">
        <v>1138</v>
      </c>
      <c r="I351" s="86" t="s">
        <v>1138</v>
      </c>
      <c r="J351" s="86" t="s">
        <v>1138</v>
      </c>
      <c r="K351" s="86" t="s">
        <v>1138</v>
      </c>
      <c r="L351" s="86"/>
      <c r="M351" s="86"/>
    </row>
    <row r="352" spans="1:13" ht="19.5">
      <c r="A352" s="139"/>
      <c r="B352" s="139"/>
      <c r="C352" s="140"/>
      <c r="D352" s="139"/>
      <c r="E352" s="143"/>
      <c r="F352" s="86" t="s">
        <v>1139</v>
      </c>
      <c r="G352" s="86" t="s">
        <v>1138</v>
      </c>
      <c r="H352" s="86" t="s">
        <v>1138</v>
      </c>
      <c r="I352" s="86" t="s">
        <v>1138</v>
      </c>
      <c r="J352" s="86" t="s">
        <v>1138</v>
      </c>
      <c r="K352" s="86" t="s">
        <v>1138</v>
      </c>
      <c r="L352" s="86"/>
      <c r="M352" s="86"/>
    </row>
    <row r="353" spans="1:13" ht="19.5">
      <c r="A353" s="139"/>
      <c r="B353" s="139"/>
      <c r="C353" s="140"/>
      <c r="D353" s="139"/>
      <c r="E353" s="141" t="s">
        <v>1140</v>
      </c>
      <c r="F353" s="86" t="s">
        <v>1141</v>
      </c>
      <c r="G353" s="86" t="s">
        <v>1206</v>
      </c>
      <c r="H353" s="86">
        <v>100</v>
      </c>
      <c r="I353" s="86" t="s">
        <v>1207</v>
      </c>
      <c r="J353" s="86" t="s">
        <v>1144</v>
      </c>
      <c r="K353" s="86" t="s">
        <v>1145</v>
      </c>
      <c r="L353" s="118" t="s">
        <v>1146</v>
      </c>
      <c r="M353" s="86"/>
    </row>
    <row r="354" spans="1:13" ht="19.5">
      <c r="A354" s="139"/>
      <c r="B354" s="139"/>
      <c r="C354" s="140"/>
      <c r="D354" s="139"/>
      <c r="E354" s="142"/>
      <c r="F354" s="86" t="s">
        <v>1147</v>
      </c>
      <c r="G354" s="86" t="s">
        <v>1208</v>
      </c>
      <c r="H354" s="86">
        <v>90</v>
      </c>
      <c r="I354" s="86" t="s">
        <v>1209</v>
      </c>
      <c r="J354" s="86" t="s">
        <v>1144</v>
      </c>
      <c r="K354" s="86" t="s">
        <v>1178</v>
      </c>
      <c r="L354" s="118" t="s">
        <v>1146</v>
      </c>
      <c r="M354" s="118"/>
    </row>
    <row r="355" spans="1:13" ht="29.25">
      <c r="A355" s="139"/>
      <c r="B355" s="139"/>
      <c r="C355" s="140"/>
      <c r="D355" s="139"/>
      <c r="E355" s="143"/>
      <c r="F355" s="86" t="s">
        <v>1153</v>
      </c>
      <c r="G355" s="86" t="s">
        <v>1186</v>
      </c>
      <c r="H355" s="86" t="s">
        <v>1155</v>
      </c>
      <c r="I355" s="86" t="s">
        <v>1156</v>
      </c>
      <c r="J355" s="86" t="s">
        <v>1157</v>
      </c>
      <c r="K355" s="86" t="s">
        <v>1158</v>
      </c>
      <c r="L355" s="86" t="s">
        <v>1152</v>
      </c>
      <c r="M355" s="118"/>
    </row>
    <row r="356" spans="1:13">
      <c r="A356" s="139"/>
      <c r="B356" s="139"/>
      <c r="C356" s="140"/>
      <c r="D356" s="139"/>
      <c r="E356" s="141" t="s">
        <v>1159</v>
      </c>
      <c r="F356" s="86" t="s">
        <v>1160</v>
      </c>
      <c r="G356" s="86" t="s">
        <v>1138</v>
      </c>
      <c r="H356" s="86" t="s">
        <v>1138</v>
      </c>
      <c r="I356" s="86" t="s">
        <v>1138</v>
      </c>
      <c r="J356" s="86" t="s">
        <v>1138</v>
      </c>
      <c r="K356" s="86" t="s">
        <v>1138</v>
      </c>
      <c r="L356" s="86"/>
      <c r="M356" s="86"/>
    </row>
    <row r="357" spans="1:13" ht="29.25">
      <c r="A357" s="139"/>
      <c r="B357" s="139"/>
      <c r="C357" s="140"/>
      <c r="D357" s="139"/>
      <c r="E357" s="142"/>
      <c r="F357" s="86" t="s">
        <v>1166</v>
      </c>
      <c r="G357" s="86" t="s">
        <v>1210</v>
      </c>
      <c r="H357" s="86" t="s">
        <v>1211</v>
      </c>
      <c r="I357" s="86" t="s">
        <v>1210</v>
      </c>
      <c r="J357" s="86" t="s">
        <v>1164</v>
      </c>
      <c r="K357" s="86"/>
      <c r="L357" s="86" t="s">
        <v>1165</v>
      </c>
      <c r="M357" s="86"/>
    </row>
    <row r="358" spans="1:13">
      <c r="A358" s="139"/>
      <c r="B358" s="139"/>
      <c r="C358" s="140"/>
      <c r="D358" s="139"/>
      <c r="E358" s="142"/>
      <c r="F358" s="86" t="s">
        <v>1171</v>
      </c>
      <c r="G358" s="86" t="s">
        <v>1138</v>
      </c>
      <c r="H358" s="86" t="s">
        <v>1138</v>
      </c>
      <c r="I358" s="86" t="s">
        <v>1138</v>
      </c>
      <c r="J358" s="86" t="s">
        <v>1138</v>
      </c>
      <c r="K358" s="86" t="s">
        <v>1138</v>
      </c>
      <c r="L358" s="86"/>
      <c r="M358" s="86"/>
    </row>
    <row r="359" spans="1:13" ht="19.5">
      <c r="A359" s="139"/>
      <c r="B359" s="139"/>
      <c r="C359" s="140"/>
      <c r="D359" s="139"/>
      <c r="E359" s="143"/>
      <c r="F359" s="86" t="s">
        <v>1172</v>
      </c>
      <c r="G359" s="86" t="s">
        <v>1138</v>
      </c>
      <c r="H359" s="86" t="s">
        <v>1138</v>
      </c>
      <c r="I359" s="86" t="s">
        <v>1138</v>
      </c>
      <c r="J359" s="86" t="s">
        <v>1138</v>
      </c>
      <c r="K359" s="86" t="s">
        <v>1138</v>
      </c>
      <c r="L359" s="86"/>
      <c r="M359" s="86"/>
    </row>
    <row r="360" spans="1:13" ht="19.5">
      <c r="A360" s="139"/>
      <c r="B360" s="139"/>
      <c r="C360" s="140"/>
      <c r="D360" s="139"/>
      <c r="E360" s="86" t="s">
        <v>1173</v>
      </c>
      <c r="F360" s="86" t="s">
        <v>1174</v>
      </c>
      <c r="G360" s="86" t="s">
        <v>1175</v>
      </c>
      <c r="H360" s="86">
        <v>95</v>
      </c>
      <c r="I360" s="86" t="s">
        <v>1212</v>
      </c>
      <c r="J360" s="86" t="s">
        <v>1177</v>
      </c>
      <c r="K360" s="86" t="s">
        <v>1178</v>
      </c>
      <c r="L360" s="118" t="s">
        <v>1146</v>
      </c>
      <c r="M360" s="86"/>
    </row>
    <row r="361" spans="1:13" ht="19.5">
      <c r="A361" s="139">
        <v>419009</v>
      </c>
      <c r="B361" s="139" t="s">
        <v>1128</v>
      </c>
      <c r="C361" s="140">
        <v>1371.12</v>
      </c>
      <c r="D361" s="139" t="s">
        <v>1129</v>
      </c>
      <c r="E361" s="141" t="s">
        <v>1130</v>
      </c>
      <c r="F361" s="86" t="s">
        <v>1131</v>
      </c>
      <c r="G361" s="86" t="s">
        <v>1132</v>
      </c>
      <c r="H361" s="86">
        <v>1371.12</v>
      </c>
      <c r="I361" s="86" t="s">
        <v>1133</v>
      </c>
      <c r="J361" s="86" t="s">
        <v>1134</v>
      </c>
      <c r="K361" s="86" t="s">
        <v>1135</v>
      </c>
      <c r="L361" s="118" t="s">
        <v>1136</v>
      </c>
      <c r="M361" s="86"/>
    </row>
    <row r="362" spans="1:13">
      <c r="A362" s="139"/>
      <c r="B362" s="139"/>
      <c r="C362" s="140"/>
      <c r="D362" s="139"/>
      <c r="E362" s="142"/>
      <c r="F362" s="86" t="s">
        <v>1137</v>
      </c>
      <c r="G362" s="86" t="s">
        <v>1138</v>
      </c>
      <c r="H362" s="86" t="s">
        <v>1138</v>
      </c>
      <c r="I362" s="86" t="s">
        <v>1138</v>
      </c>
      <c r="J362" s="86" t="s">
        <v>1138</v>
      </c>
      <c r="K362" s="86" t="s">
        <v>1138</v>
      </c>
      <c r="L362" s="86"/>
      <c r="M362" s="86"/>
    </row>
    <row r="363" spans="1:13" ht="19.5">
      <c r="A363" s="139"/>
      <c r="B363" s="139"/>
      <c r="C363" s="140"/>
      <c r="D363" s="139"/>
      <c r="E363" s="143"/>
      <c r="F363" s="86" t="s">
        <v>1139</v>
      </c>
      <c r="G363" s="86" t="s">
        <v>1138</v>
      </c>
      <c r="H363" s="86" t="s">
        <v>1138</v>
      </c>
      <c r="I363" s="86" t="s">
        <v>1138</v>
      </c>
      <c r="J363" s="86" t="s">
        <v>1138</v>
      </c>
      <c r="K363" s="86" t="s">
        <v>1138</v>
      </c>
      <c r="L363" s="86"/>
      <c r="M363" s="86"/>
    </row>
    <row r="364" spans="1:13" ht="19.5">
      <c r="A364" s="139"/>
      <c r="B364" s="139"/>
      <c r="C364" s="140"/>
      <c r="D364" s="139"/>
      <c r="E364" s="141" t="s">
        <v>1140</v>
      </c>
      <c r="F364" s="86" t="s">
        <v>1141</v>
      </c>
      <c r="G364" s="86" t="s">
        <v>1142</v>
      </c>
      <c r="H364" s="86">
        <v>1000</v>
      </c>
      <c r="I364" s="86" t="s">
        <v>1143</v>
      </c>
      <c r="J364" s="86" t="s">
        <v>1144</v>
      </c>
      <c r="K364" s="86" t="s">
        <v>1145</v>
      </c>
      <c r="L364" s="118" t="s">
        <v>1146</v>
      </c>
      <c r="M364" s="86"/>
    </row>
    <row r="365" spans="1:13" ht="29.25">
      <c r="A365" s="139"/>
      <c r="B365" s="139"/>
      <c r="C365" s="140"/>
      <c r="D365" s="139"/>
      <c r="E365" s="142"/>
      <c r="F365" s="86" t="s">
        <v>1147</v>
      </c>
      <c r="G365" s="86" t="s">
        <v>1148</v>
      </c>
      <c r="H365" s="86" t="s">
        <v>1149</v>
      </c>
      <c r="I365" s="86" t="s">
        <v>1150</v>
      </c>
      <c r="J365" s="86" t="s">
        <v>1151</v>
      </c>
      <c r="K365" s="86"/>
      <c r="L365" s="118" t="s">
        <v>1152</v>
      </c>
      <c r="M365" s="86"/>
    </row>
    <row r="366" spans="1:13" ht="29.25">
      <c r="A366" s="139"/>
      <c r="B366" s="139"/>
      <c r="C366" s="140"/>
      <c r="D366" s="139"/>
      <c r="E366" s="143"/>
      <c r="F366" s="86" t="s">
        <v>1153</v>
      </c>
      <c r="G366" s="86" t="s">
        <v>1154</v>
      </c>
      <c r="H366" s="86" t="s">
        <v>1155</v>
      </c>
      <c r="I366" s="86" t="s">
        <v>1156</v>
      </c>
      <c r="J366" s="86" t="s">
        <v>1157</v>
      </c>
      <c r="K366" s="86" t="s">
        <v>1158</v>
      </c>
      <c r="L366" s="86" t="s">
        <v>1152</v>
      </c>
      <c r="M366" s="86"/>
    </row>
    <row r="367" spans="1:13" ht="29.25">
      <c r="A367" s="139"/>
      <c r="B367" s="139"/>
      <c r="C367" s="140"/>
      <c r="D367" s="139"/>
      <c r="E367" s="141" t="s">
        <v>1159</v>
      </c>
      <c r="F367" s="86" t="s">
        <v>1160</v>
      </c>
      <c r="G367" s="86" t="s">
        <v>1161</v>
      </c>
      <c r="H367" s="86" t="s">
        <v>1162</v>
      </c>
      <c r="I367" s="86" t="s">
        <v>1163</v>
      </c>
      <c r="J367" s="86" t="s">
        <v>1164</v>
      </c>
      <c r="K367" s="86" t="s">
        <v>1162</v>
      </c>
      <c r="L367" s="86" t="s">
        <v>1165</v>
      </c>
      <c r="M367" s="118"/>
    </row>
    <row r="368" spans="1:13" ht="29.25">
      <c r="A368" s="139"/>
      <c r="B368" s="139"/>
      <c r="C368" s="140"/>
      <c r="D368" s="139"/>
      <c r="E368" s="142"/>
      <c r="F368" s="86" t="s">
        <v>1166</v>
      </c>
      <c r="G368" s="86" t="s">
        <v>1167</v>
      </c>
      <c r="H368" s="86" t="s">
        <v>1168</v>
      </c>
      <c r="I368" s="86" t="s">
        <v>1169</v>
      </c>
      <c r="J368" s="86" t="s">
        <v>1170</v>
      </c>
      <c r="K368" s="86"/>
      <c r="L368" s="86" t="s">
        <v>1165</v>
      </c>
      <c r="M368" s="118"/>
    </row>
    <row r="369" spans="1:13">
      <c r="A369" s="139"/>
      <c r="B369" s="139"/>
      <c r="C369" s="140"/>
      <c r="D369" s="139"/>
      <c r="E369" s="142"/>
      <c r="F369" s="86" t="s">
        <v>1171</v>
      </c>
      <c r="G369" s="86" t="s">
        <v>1138</v>
      </c>
      <c r="H369" s="86" t="s">
        <v>1138</v>
      </c>
      <c r="I369" s="86" t="s">
        <v>1138</v>
      </c>
      <c r="J369" s="86" t="s">
        <v>1138</v>
      </c>
      <c r="K369" s="86" t="s">
        <v>1138</v>
      </c>
      <c r="L369" s="86"/>
      <c r="M369" s="86"/>
    </row>
    <row r="370" spans="1:13" ht="19.5">
      <c r="A370" s="139"/>
      <c r="B370" s="139"/>
      <c r="C370" s="140"/>
      <c r="D370" s="139"/>
      <c r="E370" s="143"/>
      <c r="F370" s="86" t="s">
        <v>1172</v>
      </c>
      <c r="G370" s="86" t="s">
        <v>1138</v>
      </c>
      <c r="H370" s="86" t="s">
        <v>1138</v>
      </c>
      <c r="I370" s="86" t="s">
        <v>1138</v>
      </c>
      <c r="J370" s="86" t="s">
        <v>1138</v>
      </c>
      <c r="K370" s="86" t="s">
        <v>1138</v>
      </c>
      <c r="L370" s="86"/>
      <c r="M370" s="86"/>
    </row>
    <row r="371" spans="1:13" ht="19.5">
      <c r="A371" s="139"/>
      <c r="B371" s="139"/>
      <c r="C371" s="140"/>
      <c r="D371" s="139"/>
      <c r="E371" s="86" t="s">
        <v>1173</v>
      </c>
      <c r="F371" s="86" t="s">
        <v>1174</v>
      </c>
      <c r="G371" s="86" t="s">
        <v>1175</v>
      </c>
      <c r="H371" s="86">
        <v>90</v>
      </c>
      <c r="I371" s="86" t="s">
        <v>1176</v>
      </c>
      <c r="J371" s="86" t="s">
        <v>1177</v>
      </c>
      <c r="K371" s="86" t="s">
        <v>1178</v>
      </c>
      <c r="L371" s="118" t="s">
        <v>1146</v>
      </c>
      <c r="M371" s="86"/>
    </row>
    <row r="372" spans="1:13">
      <c r="A372" s="136" t="s">
        <v>252</v>
      </c>
      <c r="B372" s="136"/>
      <c r="C372" s="136"/>
      <c r="D372" s="136"/>
    </row>
  </sheetData>
  <mergeCells count="249">
    <mergeCell ref="F187:F188"/>
    <mergeCell ref="E191:E194"/>
    <mergeCell ref="A184:A195"/>
    <mergeCell ref="B184:B195"/>
    <mergeCell ref="C184:C195"/>
    <mergeCell ref="D184:D195"/>
    <mergeCell ref="E184:E186"/>
    <mergeCell ref="E187:E190"/>
    <mergeCell ref="F163:F164"/>
    <mergeCell ref="E167:E170"/>
    <mergeCell ref="A172:A183"/>
    <mergeCell ref="B172:B183"/>
    <mergeCell ref="C172:C183"/>
    <mergeCell ref="D172:D183"/>
    <mergeCell ref="E172:E174"/>
    <mergeCell ref="E175:E178"/>
    <mergeCell ref="F175:F176"/>
    <mergeCell ref="E179:E182"/>
    <mergeCell ref="A160:A171"/>
    <mergeCell ref="B160:B171"/>
    <mergeCell ref="C160:C171"/>
    <mergeCell ref="D160:D171"/>
    <mergeCell ref="E160:E162"/>
    <mergeCell ref="E163:E166"/>
    <mergeCell ref="F139:F140"/>
    <mergeCell ref="E143:E146"/>
    <mergeCell ref="A148:A159"/>
    <mergeCell ref="B148:B159"/>
    <mergeCell ref="C148:C159"/>
    <mergeCell ref="D148:D159"/>
    <mergeCell ref="E148:E150"/>
    <mergeCell ref="E151:E154"/>
    <mergeCell ref="F151:F152"/>
    <mergeCell ref="E155:E158"/>
    <mergeCell ref="A136:A147"/>
    <mergeCell ref="B136:B147"/>
    <mergeCell ref="C136:C147"/>
    <mergeCell ref="D136:D147"/>
    <mergeCell ref="E136:E138"/>
    <mergeCell ref="E139:E142"/>
    <mergeCell ref="F91:F92"/>
    <mergeCell ref="E95:E98"/>
    <mergeCell ref="F115:F116"/>
    <mergeCell ref="E119:E122"/>
    <mergeCell ref="A124:A135"/>
    <mergeCell ref="B124:B135"/>
    <mergeCell ref="C124:C135"/>
    <mergeCell ref="D124:D135"/>
    <mergeCell ref="E124:E126"/>
    <mergeCell ref="E127:E130"/>
    <mergeCell ref="F127:F128"/>
    <mergeCell ref="E131:E134"/>
    <mergeCell ref="F104:F105"/>
    <mergeCell ref="A112:A123"/>
    <mergeCell ref="B112:B123"/>
    <mergeCell ref="C112:C123"/>
    <mergeCell ref="D112:D123"/>
    <mergeCell ref="E112:E114"/>
    <mergeCell ref="E115:E118"/>
    <mergeCell ref="A196:A206"/>
    <mergeCell ref="B196:B206"/>
    <mergeCell ref="C196:C206"/>
    <mergeCell ref="D196:D206"/>
    <mergeCell ref="A88:A99"/>
    <mergeCell ref="B88:B99"/>
    <mergeCell ref="C88:C99"/>
    <mergeCell ref="D88:D99"/>
    <mergeCell ref="E88:E90"/>
    <mergeCell ref="E91:E94"/>
    <mergeCell ref="A100:A111"/>
    <mergeCell ref="B100:B111"/>
    <mergeCell ref="C100:C111"/>
    <mergeCell ref="D100:D111"/>
    <mergeCell ref="E100:E102"/>
    <mergeCell ref="E103:E106"/>
    <mergeCell ref="E107:E110"/>
    <mergeCell ref="E196:E198"/>
    <mergeCell ref="E199:E201"/>
    <mergeCell ref="E202:E205"/>
    <mergeCell ref="F65:F66"/>
    <mergeCell ref="E69:E72"/>
    <mergeCell ref="A74:A87"/>
    <mergeCell ref="B74:B87"/>
    <mergeCell ref="C74:C87"/>
    <mergeCell ref="D74:D87"/>
    <mergeCell ref="E74:E76"/>
    <mergeCell ref="E77:E82"/>
    <mergeCell ref="F77:F79"/>
    <mergeCell ref="F80:F81"/>
    <mergeCell ref="E83:E86"/>
    <mergeCell ref="A62:A73"/>
    <mergeCell ref="B62:B73"/>
    <mergeCell ref="C62:C73"/>
    <mergeCell ref="D62:D73"/>
    <mergeCell ref="E62:E64"/>
    <mergeCell ref="E65:E68"/>
    <mergeCell ref="A51:A61"/>
    <mergeCell ref="B51:B61"/>
    <mergeCell ref="C51:C61"/>
    <mergeCell ref="D51:D61"/>
    <mergeCell ref="E51:E53"/>
    <mergeCell ref="E54:E56"/>
    <mergeCell ref="E57:E60"/>
    <mergeCell ref="A40:A50"/>
    <mergeCell ref="B40:B50"/>
    <mergeCell ref="C40:C50"/>
    <mergeCell ref="D40:D50"/>
    <mergeCell ref="E40:E42"/>
    <mergeCell ref="E43:E45"/>
    <mergeCell ref="E46:E49"/>
    <mergeCell ref="A29:A39"/>
    <mergeCell ref="B29:B39"/>
    <mergeCell ref="C29:C39"/>
    <mergeCell ref="D29:D39"/>
    <mergeCell ref="E29:E31"/>
    <mergeCell ref="E32:E34"/>
    <mergeCell ref="E35:E38"/>
    <mergeCell ref="A18:A28"/>
    <mergeCell ref="B18:B28"/>
    <mergeCell ref="C18:C28"/>
    <mergeCell ref="D18:D28"/>
    <mergeCell ref="E18:E20"/>
    <mergeCell ref="E21:E23"/>
    <mergeCell ref="E24:E27"/>
    <mergeCell ref="A7:A17"/>
    <mergeCell ref="B7:B17"/>
    <mergeCell ref="C7:C17"/>
    <mergeCell ref="D7:D17"/>
    <mergeCell ref="E7:E9"/>
    <mergeCell ref="E10:E12"/>
    <mergeCell ref="E13:E16"/>
    <mergeCell ref="C2:M2"/>
    <mergeCell ref="A3:K3"/>
    <mergeCell ref="L3:M3"/>
    <mergeCell ref="A4:A5"/>
    <mergeCell ref="B4:B5"/>
    <mergeCell ref="C4:C5"/>
    <mergeCell ref="D4:D5"/>
    <mergeCell ref="E4:M4"/>
    <mergeCell ref="A207:A219"/>
    <mergeCell ref="B207:B219"/>
    <mergeCell ref="C207:C219"/>
    <mergeCell ref="D207:D219"/>
    <mergeCell ref="E207:E209"/>
    <mergeCell ref="E210:E214"/>
    <mergeCell ref="F210:F212"/>
    <mergeCell ref="E215:E218"/>
    <mergeCell ref="A220:A231"/>
    <mergeCell ref="B220:B231"/>
    <mergeCell ref="C220:C231"/>
    <mergeCell ref="D220:D231"/>
    <mergeCell ref="E220:E222"/>
    <mergeCell ref="E223:E226"/>
    <mergeCell ref="F223:F224"/>
    <mergeCell ref="E227:E230"/>
    <mergeCell ref="A232:A243"/>
    <mergeCell ref="B232:B243"/>
    <mergeCell ref="C232:C243"/>
    <mergeCell ref="D232:D243"/>
    <mergeCell ref="E232:E234"/>
    <mergeCell ref="E235:E237"/>
    <mergeCell ref="E238:E242"/>
    <mergeCell ref="F239:F240"/>
    <mergeCell ref="A244:A255"/>
    <mergeCell ref="B244:B255"/>
    <mergeCell ref="C244:C255"/>
    <mergeCell ref="D244:D255"/>
    <mergeCell ref="E244:E246"/>
    <mergeCell ref="E247:E249"/>
    <mergeCell ref="E250:E254"/>
    <mergeCell ref="F251:F252"/>
    <mergeCell ref="A256:A272"/>
    <mergeCell ref="B256:B272"/>
    <mergeCell ref="C256:C272"/>
    <mergeCell ref="D256:D272"/>
    <mergeCell ref="E256:E259"/>
    <mergeCell ref="F256:F257"/>
    <mergeCell ref="E260:E265"/>
    <mergeCell ref="F260:F261"/>
    <mergeCell ref="F262:F263"/>
    <mergeCell ref="F264:F265"/>
    <mergeCell ref="E266:E270"/>
    <mergeCell ref="F267:F268"/>
    <mergeCell ref="E271:E272"/>
    <mergeCell ref="F271:F272"/>
    <mergeCell ref="A273:A283"/>
    <mergeCell ref="B273:B283"/>
    <mergeCell ref="C273:C283"/>
    <mergeCell ref="D273:D283"/>
    <mergeCell ref="E273:E275"/>
    <mergeCell ref="E276:E278"/>
    <mergeCell ref="E279:E282"/>
    <mergeCell ref="A284:A294"/>
    <mergeCell ref="B284:B294"/>
    <mergeCell ref="C284:C294"/>
    <mergeCell ref="D284:D294"/>
    <mergeCell ref="E284:E286"/>
    <mergeCell ref="E287:E289"/>
    <mergeCell ref="E290:E293"/>
    <mergeCell ref="A295:A305"/>
    <mergeCell ref="B295:B305"/>
    <mergeCell ref="C295:C305"/>
    <mergeCell ref="D295:D305"/>
    <mergeCell ref="E295:E297"/>
    <mergeCell ref="E298:E300"/>
    <mergeCell ref="E301:E304"/>
    <mergeCell ref="A306:A316"/>
    <mergeCell ref="B306:B316"/>
    <mergeCell ref="C306:C316"/>
    <mergeCell ref="D306:D316"/>
    <mergeCell ref="E306:E308"/>
    <mergeCell ref="E309:E311"/>
    <mergeCell ref="E312:E315"/>
    <mergeCell ref="A317:A327"/>
    <mergeCell ref="B317:B327"/>
    <mergeCell ref="C317:C327"/>
    <mergeCell ref="D317:D327"/>
    <mergeCell ref="E317:E319"/>
    <mergeCell ref="E320:E322"/>
    <mergeCell ref="E323:E326"/>
    <mergeCell ref="A328:A338"/>
    <mergeCell ref="B328:B338"/>
    <mergeCell ref="C328:C338"/>
    <mergeCell ref="D328:D338"/>
    <mergeCell ref="E328:E330"/>
    <mergeCell ref="E331:E333"/>
    <mergeCell ref="E334:E337"/>
    <mergeCell ref="A361:A371"/>
    <mergeCell ref="B361:B371"/>
    <mergeCell ref="C361:C371"/>
    <mergeCell ref="D361:D371"/>
    <mergeCell ref="E361:E363"/>
    <mergeCell ref="E364:E366"/>
    <mergeCell ref="E367:E370"/>
    <mergeCell ref="A372:D372"/>
    <mergeCell ref="A339:A349"/>
    <mergeCell ref="B339:B349"/>
    <mergeCell ref="C339:C349"/>
    <mergeCell ref="D339:D349"/>
    <mergeCell ref="E339:E341"/>
    <mergeCell ref="E342:E344"/>
    <mergeCell ref="E345:E348"/>
    <mergeCell ref="A350:A360"/>
    <mergeCell ref="B350:B360"/>
    <mergeCell ref="C350:C360"/>
    <mergeCell ref="D350:D360"/>
    <mergeCell ref="E350:E352"/>
    <mergeCell ref="E353:E355"/>
    <mergeCell ref="E356:E359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workbookViewId="0">
      <pane ySplit="7" topLeftCell="A8" activePane="bottomLeft" state="frozen"/>
      <selection pane="bottomLeft" activeCell="Q9" sqref="Q9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spans="1:19" ht="16.350000000000001" customHeight="1">
      <c r="A1" s="4"/>
      <c r="S1" s="4" t="s">
        <v>614</v>
      </c>
    </row>
    <row r="2" spans="1:19" ht="42.2" customHeight="1">
      <c r="A2" s="151" t="s">
        <v>30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spans="1:19" ht="23.25" customHeight="1">
      <c r="A3" s="152" t="s">
        <v>963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</row>
    <row r="4" spans="1:19" ht="16.35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Q4" s="127" t="s">
        <v>32</v>
      </c>
      <c r="R4" s="127"/>
      <c r="S4" s="127"/>
    </row>
    <row r="5" spans="1:19" ht="18.2" customHeight="1">
      <c r="A5" s="128" t="s">
        <v>368</v>
      </c>
      <c r="B5" s="128" t="s">
        <v>369</v>
      </c>
      <c r="C5" s="128" t="s">
        <v>615</v>
      </c>
      <c r="D5" s="128"/>
      <c r="E5" s="128"/>
      <c r="F5" s="128"/>
      <c r="G5" s="128"/>
      <c r="H5" s="128"/>
      <c r="I5" s="128"/>
      <c r="J5" s="128" t="s">
        <v>616</v>
      </c>
      <c r="K5" s="128" t="s">
        <v>617</v>
      </c>
      <c r="L5" s="128"/>
      <c r="M5" s="128"/>
      <c r="N5" s="128"/>
      <c r="O5" s="128"/>
      <c r="P5" s="128"/>
      <c r="Q5" s="128"/>
      <c r="R5" s="128"/>
      <c r="S5" s="128"/>
    </row>
    <row r="6" spans="1:19" ht="18.95" customHeight="1">
      <c r="A6" s="128"/>
      <c r="B6" s="128"/>
      <c r="C6" s="128" t="s">
        <v>409</v>
      </c>
      <c r="D6" s="128" t="s">
        <v>618</v>
      </c>
      <c r="E6" s="128"/>
      <c r="F6" s="128"/>
      <c r="G6" s="128"/>
      <c r="H6" s="128" t="s">
        <v>619</v>
      </c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</row>
    <row r="7" spans="1:19" ht="31.15" customHeight="1">
      <c r="A7" s="128"/>
      <c r="B7" s="128"/>
      <c r="C7" s="128"/>
      <c r="D7" s="9" t="s">
        <v>139</v>
      </c>
      <c r="E7" s="9" t="s">
        <v>620</v>
      </c>
      <c r="F7" s="9" t="s">
        <v>143</v>
      </c>
      <c r="G7" s="9" t="s">
        <v>621</v>
      </c>
      <c r="H7" s="9" t="s">
        <v>161</v>
      </c>
      <c r="I7" s="9" t="s">
        <v>162</v>
      </c>
      <c r="J7" s="128"/>
      <c r="K7" s="9" t="s">
        <v>412</v>
      </c>
      <c r="L7" s="9" t="s">
        <v>413</v>
      </c>
      <c r="M7" s="9" t="s">
        <v>414</v>
      </c>
      <c r="N7" s="9" t="s">
        <v>419</v>
      </c>
      <c r="O7" s="9" t="s">
        <v>415</v>
      </c>
      <c r="P7" s="9" t="s">
        <v>622</v>
      </c>
      <c r="Q7" s="9" t="s">
        <v>623</v>
      </c>
      <c r="R7" s="9" t="s">
        <v>624</v>
      </c>
      <c r="S7" s="9" t="s">
        <v>420</v>
      </c>
    </row>
    <row r="8" spans="1:19" ht="19.899999999999999" customHeight="1">
      <c r="A8" s="139" t="s">
        <v>3</v>
      </c>
      <c r="B8" s="139" t="s">
        <v>5</v>
      </c>
      <c r="C8" s="140">
        <f>D8</f>
        <v>27949.456377999999</v>
      </c>
      <c r="D8" s="140">
        <f>'1收支总表'!D36</f>
        <v>27949.456377999999</v>
      </c>
      <c r="E8" s="140"/>
      <c r="F8" s="140"/>
      <c r="G8" s="140"/>
      <c r="H8" s="140">
        <f>'1收支总表'!F6</f>
        <v>2626.65</v>
      </c>
      <c r="I8" s="140">
        <f>'1收支总表'!F10</f>
        <v>25322.806378000001</v>
      </c>
      <c r="J8" s="139" t="s">
        <v>0</v>
      </c>
      <c r="K8" s="139" t="s">
        <v>422</v>
      </c>
      <c r="L8" s="12" t="s">
        <v>423</v>
      </c>
      <c r="M8" s="12" t="s">
        <v>468</v>
      </c>
      <c r="N8" s="12" t="s">
        <v>625</v>
      </c>
      <c r="O8" s="33">
        <f>C8</f>
        <v>27949.456377999999</v>
      </c>
      <c r="P8" s="12" t="s">
        <v>429</v>
      </c>
      <c r="Q8" s="12" t="s">
        <v>1213</v>
      </c>
      <c r="R8" s="12" t="s">
        <v>626</v>
      </c>
      <c r="S8" s="12"/>
    </row>
    <row r="9" spans="1:19" ht="19.899999999999999" customHeight="1">
      <c r="A9" s="139"/>
      <c r="B9" s="139"/>
      <c r="C9" s="140"/>
      <c r="D9" s="140"/>
      <c r="E9" s="140"/>
      <c r="F9" s="140"/>
      <c r="G9" s="140"/>
      <c r="H9" s="140"/>
      <c r="I9" s="140"/>
      <c r="J9" s="139"/>
      <c r="K9" s="139"/>
      <c r="L9" s="12" t="s">
        <v>424</v>
      </c>
      <c r="M9" s="12"/>
      <c r="N9" s="12"/>
      <c r="O9" s="12"/>
      <c r="P9" s="12"/>
      <c r="Q9" s="12"/>
      <c r="R9" s="12"/>
      <c r="S9" s="12"/>
    </row>
    <row r="10" spans="1:19" ht="19.899999999999999" customHeight="1">
      <c r="A10" s="139"/>
      <c r="B10" s="139"/>
      <c r="C10" s="140"/>
      <c r="D10" s="140"/>
      <c r="E10" s="140"/>
      <c r="F10" s="140"/>
      <c r="G10" s="140"/>
      <c r="H10" s="140"/>
      <c r="I10" s="140"/>
      <c r="J10" s="139"/>
      <c r="K10" s="139"/>
      <c r="L10" s="12" t="s">
        <v>431</v>
      </c>
      <c r="M10" s="12"/>
      <c r="N10" s="12"/>
      <c r="O10" s="12"/>
      <c r="P10" s="12"/>
      <c r="Q10" s="12"/>
      <c r="R10" s="12"/>
      <c r="S10" s="12"/>
    </row>
    <row r="11" spans="1:19" ht="19.5" customHeight="1">
      <c r="A11" s="139"/>
      <c r="B11" s="139"/>
      <c r="C11" s="140"/>
      <c r="D11" s="140"/>
      <c r="E11" s="140"/>
      <c r="F11" s="140"/>
      <c r="G11" s="140"/>
      <c r="H11" s="140"/>
      <c r="I11" s="140"/>
      <c r="J11" s="139"/>
      <c r="K11" s="153" t="s">
        <v>432</v>
      </c>
      <c r="L11" s="30" t="s">
        <v>433</v>
      </c>
      <c r="M11" s="12" t="s">
        <v>627</v>
      </c>
      <c r="N11" s="12" t="s">
        <v>476</v>
      </c>
      <c r="O11" s="12" t="s">
        <v>628</v>
      </c>
      <c r="P11" s="12" t="s">
        <v>554</v>
      </c>
      <c r="Q11" s="12" t="s">
        <v>629</v>
      </c>
      <c r="R11" s="12" t="s">
        <v>553</v>
      </c>
      <c r="S11" s="12"/>
    </row>
    <row r="12" spans="1:19" ht="19.899999999999999" customHeight="1">
      <c r="A12" s="139"/>
      <c r="B12" s="139"/>
      <c r="C12" s="140"/>
      <c r="D12" s="140"/>
      <c r="E12" s="140"/>
      <c r="F12" s="140"/>
      <c r="G12" s="140"/>
      <c r="H12" s="140"/>
      <c r="I12" s="140"/>
      <c r="J12" s="139"/>
      <c r="K12" s="153"/>
      <c r="L12" s="153" t="s">
        <v>439</v>
      </c>
      <c r="M12" s="12" t="s">
        <v>630</v>
      </c>
      <c r="N12" s="12" t="s">
        <v>476</v>
      </c>
      <c r="O12" s="12" t="s">
        <v>463</v>
      </c>
      <c r="P12" s="12" t="s">
        <v>444</v>
      </c>
      <c r="Q12" s="12" t="s">
        <v>631</v>
      </c>
      <c r="R12" s="12" t="s">
        <v>491</v>
      </c>
      <c r="S12" s="12"/>
    </row>
    <row r="13" spans="1:19" ht="19.899999999999999" customHeight="1">
      <c r="A13" s="139"/>
      <c r="B13" s="139"/>
      <c r="C13" s="140"/>
      <c r="D13" s="140"/>
      <c r="E13" s="140"/>
      <c r="F13" s="140"/>
      <c r="G13" s="140"/>
      <c r="H13" s="140"/>
      <c r="I13" s="140"/>
      <c r="J13" s="139"/>
      <c r="K13" s="153"/>
      <c r="L13" s="153"/>
      <c r="M13" s="12" t="s">
        <v>632</v>
      </c>
      <c r="N13" s="12" t="s">
        <v>476</v>
      </c>
      <c r="O13" s="12" t="s">
        <v>567</v>
      </c>
      <c r="P13" s="12" t="s">
        <v>444</v>
      </c>
      <c r="Q13" s="12" t="s">
        <v>633</v>
      </c>
      <c r="R13" s="12" t="s">
        <v>480</v>
      </c>
      <c r="S13" s="12"/>
    </row>
    <row r="14" spans="1:19" ht="19.899999999999999" customHeight="1">
      <c r="A14" s="139"/>
      <c r="B14" s="139"/>
      <c r="C14" s="140"/>
      <c r="D14" s="140"/>
      <c r="E14" s="140"/>
      <c r="F14" s="140"/>
      <c r="G14" s="140"/>
      <c r="H14" s="140"/>
      <c r="I14" s="140"/>
      <c r="J14" s="139"/>
      <c r="K14" s="153"/>
      <c r="L14" s="30" t="s">
        <v>445</v>
      </c>
      <c r="M14" s="12" t="s">
        <v>481</v>
      </c>
      <c r="N14" s="12" t="s">
        <v>457</v>
      </c>
      <c r="O14" s="12" t="s">
        <v>482</v>
      </c>
      <c r="P14" s="12" t="s">
        <v>485</v>
      </c>
      <c r="Q14" s="12" t="s">
        <v>634</v>
      </c>
      <c r="R14" s="12" t="s">
        <v>562</v>
      </c>
      <c r="S14" s="12"/>
    </row>
    <row r="15" spans="1:19" ht="19.899999999999999" customHeight="1">
      <c r="A15" s="139"/>
      <c r="B15" s="139"/>
      <c r="C15" s="140"/>
      <c r="D15" s="140"/>
      <c r="E15" s="140"/>
      <c r="F15" s="140"/>
      <c r="G15" s="140"/>
      <c r="H15" s="140"/>
      <c r="I15" s="140"/>
      <c r="J15" s="139"/>
      <c r="K15" s="153" t="s">
        <v>450</v>
      </c>
      <c r="L15" s="30" t="s">
        <v>451</v>
      </c>
      <c r="M15" s="12" t="s">
        <v>635</v>
      </c>
      <c r="N15" s="12" t="s">
        <v>476</v>
      </c>
      <c r="O15" s="12" t="s">
        <v>636</v>
      </c>
      <c r="P15" s="12" t="s">
        <v>525</v>
      </c>
      <c r="Q15" s="12" t="s">
        <v>637</v>
      </c>
      <c r="R15" s="12" t="s">
        <v>638</v>
      </c>
      <c r="S15" s="12"/>
    </row>
    <row r="16" spans="1:19" ht="19.899999999999999" customHeight="1">
      <c r="A16" s="139"/>
      <c r="B16" s="139"/>
      <c r="C16" s="140"/>
      <c r="D16" s="140"/>
      <c r="E16" s="140"/>
      <c r="F16" s="140"/>
      <c r="G16" s="140"/>
      <c r="H16" s="140"/>
      <c r="I16" s="140"/>
      <c r="J16" s="139"/>
      <c r="K16" s="153"/>
      <c r="L16" s="30" t="s">
        <v>452</v>
      </c>
      <c r="M16" s="12" t="s">
        <v>639</v>
      </c>
      <c r="N16" s="12" t="s">
        <v>476</v>
      </c>
      <c r="O16" s="12" t="s">
        <v>463</v>
      </c>
      <c r="P16" s="12" t="s">
        <v>444</v>
      </c>
      <c r="Q16" s="12" t="s">
        <v>640</v>
      </c>
      <c r="R16" s="12" t="s">
        <v>491</v>
      </c>
      <c r="S16" s="12"/>
    </row>
    <row r="17" spans="1:19" ht="19.899999999999999" customHeight="1">
      <c r="A17" s="139"/>
      <c r="B17" s="139"/>
      <c r="C17" s="140"/>
      <c r="D17" s="140"/>
      <c r="E17" s="140"/>
      <c r="F17" s="140"/>
      <c r="G17" s="140"/>
      <c r="H17" s="140"/>
      <c r="I17" s="140"/>
      <c r="J17" s="139"/>
      <c r="K17" s="153"/>
      <c r="L17" s="30" t="s">
        <v>458</v>
      </c>
      <c r="M17" s="12"/>
      <c r="N17" s="12"/>
      <c r="O17" s="12"/>
      <c r="P17" s="12"/>
      <c r="Q17" s="12"/>
      <c r="R17" s="12"/>
      <c r="S17" s="12"/>
    </row>
    <row r="18" spans="1:19" ht="19.899999999999999" customHeight="1">
      <c r="A18" s="139"/>
      <c r="B18" s="139"/>
      <c r="C18" s="140"/>
      <c r="D18" s="140"/>
      <c r="E18" s="140"/>
      <c r="F18" s="140"/>
      <c r="G18" s="140"/>
      <c r="H18" s="140"/>
      <c r="I18" s="140"/>
      <c r="J18" s="139"/>
      <c r="K18" s="153"/>
      <c r="L18" s="30" t="s">
        <v>459</v>
      </c>
      <c r="M18" s="12"/>
      <c r="N18" s="12"/>
      <c r="O18" s="12"/>
      <c r="P18" s="12"/>
      <c r="Q18" s="12"/>
      <c r="R18" s="12"/>
      <c r="S18" s="12"/>
    </row>
    <row r="19" spans="1:19" ht="29.25" customHeight="1">
      <c r="A19" s="139"/>
      <c r="B19" s="139"/>
      <c r="C19" s="140"/>
      <c r="D19" s="140"/>
      <c r="E19" s="140"/>
      <c r="F19" s="140"/>
      <c r="G19" s="140"/>
      <c r="H19" s="140"/>
      <c r="I19" s="140"/>
      <c r="J19" s="139"/>
      <c r="K19" s="30" t="s">
        <v>460</v>
      </c>
      <c r="L19" s="30" t="s">
        <v>461</v>
      </c>
      <c r="M19" s="12" t="s">
        <v>641</v>
      </c>
      <c r="N19" s="12" t="s">
        <v>476</v>
      </c>
      <c r="O19" s="12" t="s">
        <v>463</v>
      </c>
      <c r="P19" s="12" t="s">
        <v>444</v>
      </c>
      <c r="Q19" s="12" t="s">
        <v>642</v>
      </c>
      <c r="R19" s="12" t="s">
        <v>491</v>
      </c>
      <c r="S19" s="12"/>
    </row>
    <row r="20" spans="1:19" ht="16.350000000000001" customHeight="1">
      <c r="A20" s="136" t="s">
        <v>252</v>
      </c>
      <c r="B20" s="136"/>
      <c r="C20" s="136"/>
      <c r="D20" s="136"/>
      <c r="E20" s="136"/>
      <c r="F20" s="136"/>
      <c r="G20" s="136"/>
      <c r="H20" s="136"/>
    </row>
  </sheetData>
  <mergeCells count="26">
    <mergeCell ref="K8:K10"/>
    <mergeCell ref="K11:K14"/>
    <mergeCell ref="L12:L13"/>
    <mergeCell ref="K15:K18"/>
    <mergeCell ref="A20:H20"/>
    <mergeCell ref="F8:F19"/>
    <mergeCell ref="G8:G19"/>
    <mergeCell ref="H8:H19"/>
    <mergeCell ref="I8:I19"/>
    <mergeCell ref="J8:J19"/>
    <mergeCell ref="A8:A19"/>
    <mergeCell ref="B8:B19"/>
    <mergeCell ref="C8:C19"/>
    <mergeCell ref="D8:D19"/>
    <mergeCell ref="E8:E19"/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13" zoomScale="115" zoomScaleNormal="115" workbookViewId="0">
      <selection activeCell="B25" sqref="B25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spans="1:8" ht="12.95" customHeight="1">
      <c r="A1" s="4"/>
      <c r="H1" s="7" t="s">
        <v>31</v>
      </c>
    </row>
    <row r="2" spans="1:8" ht="24.2" customHeight="1">
      <c r="A2" s="125" t="s">
        <v>8</v>
      </c>
      <c r="B2" s="125"/>
      <c r="C2" s="125"/>
      <c r="D2" s="125"/>
      <c r="E2" s="125"/>
      <c r="F2" s="125"/>
      <c r="G2" s="125"/>
      <c r="H2" s="125"/>
    </row>
    <row r="3" spans="1:8" ht="17.25" customHeight="1">
      <c r="A3" s="126" t="s">
        <v>962</v>
      </c>
      <c r="B3" s="126"/>
      <c r="C3" s="126"/>
      <c r="D3" s="126"/>
      <c r="E3" s="126"/>
      <c r="F3" s="126"/>
      <c r="G3" s="127" t="s">
        <v>32</v>
      </c>
      <c r="H3" s="127"/>
    </row>
    <row r="4" spans="1:8" ht="17.850000000000001" customHeight="1">
      <c r="A4" s="128" t="s">
        <v>33</v>
      </c>
      <c r="B4" s="128"/>
      <c r="C4" s="128" t="s">
        <v>34</v>
      </c>
      <c r="D4" s="128"/>
      <c r="E4" s="128"/>
      <c r="F4" s="128"/>
      <c r="G4" s="128"/>
      <c r="H4" s="128"/>
    </row>
    <row r="5" spans="1:8" ht="22.35" customHeight="1">
      <c r="A5" s="9" t="s">
        <v>35</v>
      </c>
      <c r="B5" s="9" t="s">
        <v>36</v>
      </c>
      <c r="C5" s="9" t="s">
        <v>37</v>
      </c>
      <c r="D5" s="9" t="s">
        <v>36</v>
      </c>
      <c r="E5" s="9" t="s">
        <v>38</v>
      </c>
      <c r="F5" s="9" t="s">
        <v>36</v>
      </c>
      <c r="G5" s="9" t="s">
        <v>39</v>
      </c>
      <c r="H5" s="9" t="s">
        <v>36</v>
      </c>
    </row>
    <row r="6" spans="1:8" ht="16.350000000000001" customHeight="1">
      <c r="A6" s="10" t="s">
        <v>40</v>
      </c>
      <c r="B6" s="11">
        <f>B7+B8</f>
        <v>2433.6999999999998</v>
      </c>
      <c r="C6" s="12" t="s">
        <v>41</v>
      </c>
      <c r="D6" s="41">
        <f>'6财政拨款收支总表'!D7</f>
        <v>5.76</v>
      </c>
      <c r="E6" s="10" t="s">
        <v>42</v>
      </c>
      <c r="F6" s="14">
        <f>SUM(F7:F9)</f>
        <v>2626.65</v>
      </c>
      <c r="G6" s="12" t="s">
        <v>43</v>
      </c>
      <c r="H6" s="11">
        <f>'4支出分类(政府预算)'!G6</f>
        <v>1972.5200000000002</v>
      </c>
    </row>
    <row r="7" spans="1:8" ht="16.350000000000001" customHeight="1">
      <c r="A7" s="12" t="s">
        <v>44</v>
      </c>
      <c r="B7" s="11">
        <f>'2收入总表'!E9-65</f>
        <v>2368.6999999999998</v>
      </c>
      <c r="C7" s="12" t="s">
        <v>45</v>
      </c>
      <c r="D7" s="41">
        <f>'6财政拨款收支总表'!D8</f>
        <v>0</v>
      </c>
      <c r="E7" s="12" t="s">
        <v>46</v>
      </c>
      <c r="F7" s="11">
        <f>'5支出分类（部门预算）'!H6</f>
        <v>1972.5200000000002</v>
      </c>
      <c r="G7" s="12" t="s">
        <v>47</v>
      </c>
      <c r="H7" s="11">
        <f>'4支出分类(政府预算)'!H6</f>
        <v>8046.3863780000011</v>
      </c>
    </row>
    <row r="8" spans="1:8" ht="16.350000000000001" customHeight="1">
      <c r="A8" s="10" t="s">
        <v>48</v>
      </c>
      <c r="B8" s="11">
        <v>65</v>
      </c>
      <c r="C8" s="12" t="s">
        <v>49</v>
      </c>
      <c r="D8" s="41">
        <f>'6财政拨款收支总表'!D9</f>
        <v>0</v>
      </c>
      <c r="E8" s="12" t="s">
        <v>50</v>
      </c>
      <c r="F8" s="11">
        <f>'5支出分类（部门预算）'!I6</f>
        <v>559.56999999999994</v>
      </c>
      <c r="G8" s="12" t="s">
        <v>51</v>
      </c>
      <c r="H8" s="11">
        <f>'4支出分类(政府预算)'!I6</f>
        <v>260</v>
      </c>
    </row>
    <row r="9" spans="1:8" ht="16.350000000000001" customHeight="1">
      <c r="A9" s="12" t="s">
        <v>52</v>
      </c>
      <c r="B9" s="11"/>
      <c r="C9" s="12" t="s">
        <v>53</v>
      </c>
      <c r="D9" s="41">
        <f>'6财政拨款收支总表'!D10</f>
        <v>0</v>
      </c>
      <c r="E9" s="12" t="s">
        <v>54</v>
      </c>
      <c r="F9" s="11">
        <f>'5支出分类（部门预算）'!J6</f>
        <v>94.56</v>
      </c>
      <c r="G9" s="12" t="s">
        <v>55</v>
      </c>
      <c r="H9" s="11"/>
    </row>
    <row r="10" spans="1:8" ht="16.350000000000001" customHeight="1">
      <c r="A10" s="12" t="s">
        <v>56</v>
      </c>
      <c r="B10" s="11"/>
      <c r="C10" s="12" t="s">
        <v>57</v>
      </c>
      <c r="D10" s="41">
        <f>'6财政拨款收支总表'!D11</f>
        <v>0</v>
      </c>
      <c r="E10" s="10" t="s">
        <v>58</v>
      </c>
      <c r="F10" s="14">
        <f>SUM(F11:F20)</f>
        <v>25322.806378000001</v>
      </c>
      <c r="G10" s="12" t="s">
        <v>59</v>
      </c>
      <c r="H10" s="11"/>
    </row>
    <row r="11" spans="1:8" ht="16.350000000000001" customHeight="1">
      <c r="A11" s="12" t="s">
        <v>60</v>
      </c>
      <c r="B11" s="11"/>
      <c r="C11" s="12" t="s">
        <v>61</v>
      </c>
      <c r="D11" s="41">
        <f>'6财政拨款收支总表'!D12</f>
        <v>0</v>
      </c>
      <c r="E11" s="12" t="s">
        <v>62</v>
      </c>
      <c r="F11" s="11"/>
      <c r="G11" s="12" t="s">
        <v>63</v>
      </c>
      <c r="H11" s="11"/>
    </row>
    <row r="12" spans="1:8" ht="16.350000000000001" customHeight="1">
      <c r="A12" s="12" t="s">
        <v>64</v>
      </c>
      <c r="B12" s="11"/>
      <c r="C12" s="12" t="s">
        <v>65</v>
      </c>
      <c r="D12" s="41">
        <f>'6财政拨款收支总表'!D13</f>
        <v>0</v>
      </c>
      <c r="E12" s="12" t="s">
        <v>66</v>
      </c>
      <c r="F12" s="11">
        <f>'5支出分类（部门预算）'!M6</f>
        <v>7486.8163780000004</v>
      </c>
      <c r="G12" s="12" t="s">
        <v>67</v>
      </c>
      <c r="H12" s="11">
        <f>'4支出分类(政府预算)'!M6</f>
        <v>3370</v>
      </c>
    </row>
    <row r="13" spans="1:8" ht="16.350000000000001" customHeight="1">
      <c r="A13" s="12" t="s">
        <v>68</v>
      </c>
      <c r="B13" s="11"/>
      <c r="C13" s="12" t="s">
        <v>69</v>
      </c>
      <c r="D13" s="41">
        <f>'6财政拨款收支总表'!D14</f>
        <v>207.57</v>
      </c>
      <c r="E13" s="12" t="s">
        <v>70</v>
      </c>
      <c r="F13" s="11">
        <f>'5支出分类（部门预算）'!N6</f>
        <v>14123.31</v>
      </c>
      <c r="G13" s="12" t="s">
        <v>71</v>
      </c>
      <c r="H13" s="11"/>
    </row>
    <row r="14" spans="1:8" ht="16.350000000000001" customHeight="1">
      <c r="A14" s="12" t="s">
        <v>72</v>
      </c>
      <c r="B14" s="11"/>
      <c r="C14" s="12" t="s">
        <v>73</v>
      </c>
      <c r="D14" s="41">
        <f>'6财政拨款收支总表'!D15</f>
        <v>0</v>
      </c>
      <c r="E14" s="12" t="s">
        <v>74</v>
      </c>
      <c r="F14" s="11"/>
      <c r="G14" s="12" t="s">
        <v>75</v>
      </c>
      <c r="H14" s="11">
        <f>'4支出分类(政府预算)'!O6</f>
        <v>14217.869999999999</v>
      </c>
    </row>
    <row r="15" spans="1:8" ht="16.350000000000001" customHeight="1">
      <c r="A15" s="12" t="s">
        <v>76</v>
      </c>
      <c r="B15" s="11"/>
      <c r="C15" s="12" t="s">
        <v>77</v>
      </c>
      <c r="D15" s="41">
        <f>'6财政拨款收支总表'!D16</f>
        <v>112.44</v>
      </c>
      <c r="E15" s="12" t="s">
        <v>78</v>
      </c>
      <c r="F15" s="11"/>
      <c r="G15" s="12" t="s">
        <v>79</v>
      </c>
      <c r="H15" s="11"/>
    </row>
    <row r="16" spans="1:8" ht="16.350000000000001" customHeight="1">
      <c r="A16" s="12" t="s">
        <v>80</v>
      </c>
      <c r="B16" s="11"/>
      <c r="C16" s="12" t="s">
        <v>81</v>
      </c>
      <c r="D16" s="41">
        <f>'6财政拨款收支总表'!D17</f>
        <v>0</v>
      </c>
      <c r="E16" s="12" t="s">
        <v>82</v>
      </c>
      <c r="F16" s="11">
        <f>'5支出分类（部门预算）'!Q6</f>
        <v>260</v>
      </c>
      <c r="G16" s="12" t="s">
        <v>83</v>
      </c>
      <c r="H16" s="11"/>
    </row>
    <row r="17" spans="1:8" ht="16.350000000000001" customHeight="1">
      <c r="A17" s="12" t="s">
        <v>84</v>
      </c>
      <c r="B17" s="11"/>
      <c r="C17" s="12" t="s">
        <v>85</v>
      </c>
      <c r="D17" s="41">
        <f>'6财政拨款收支总表'!D18</f>
        <v>0</v>
      </c>
      <c r="E17" s="12" t="s">
        <v>86</v>
      </c>
      <c r="F17" s="11"/>
      <c r="G17" s="12" t="s">
        <v>87</v>
      </c>
      <c r="H17" s="11"/>
    </row>
    <row r="18" spans="1:8" ht="16.350000000000001" customHeight="1">
      <c r="A18" s="12" t="s">
        <v>88</v>
      </c>
      <c r="B18" s="11"/>
      <c r="C18" s="12" t="s">
        <v>89</v>
      </c>
      <c r="D18" s="41">
        <f>'6财政拨款收支总表'!D19</f>
        <v>27483.476377999999</v>
      </c>
      <c r="E18" s="12" t="s">
        <v>90</v>
      </c>
      <c r="F18" s="11">
        <f>'5支出分类（部门预算）'!S6</f>
        <v>3370</v>
      </c>
      <c r="G18" s="12" t="s">
        <v>91</v>
      </c>
      <c r="H18" s="11"/>
    </row>
    <row r="19" spans="1:8" ht="16.350000000000001" customHeight="1">
      <c r="A19" s="12" t="s">
        <v>92</v>
      </c>
      <c r="B19" s="11"/>
      <c r="C19" s="12" t="s">
        <v>93</v>
      </c>
      <c r="D19" s="41">
        <f>'6财政拨款收支总表'!D20</f>
        <v>0</v>
      </c>
      <c r="E19" s="12" t="s">
        <v>94</v>
      </c>
      <c r="F19" s="11"/>
      <c r="G19" s="12" t="s">
        <v>95</v>
      </c>
      <c r="H19" s="11">
        <f>'4支出分类(政府预算)'!T6</f>
        <v>82.68</v>
      </c>
    </row>
    <row r="20" spans="1:8" ht="16.350000000000001" customHeight="1">
      <c r="A20" s="10" t="s">
        <v>96</v>
      </c>
      <c r="B20" s="14"/>
      <c r="C20" s="12" t="s">
        <v>97</v>
      </c>
      <c r="D20" s="41">
        <f>'6财政拨款收支总表'!D21</f>
        <v>0</v>
      </c>
      <c r="E20" s="12" t="s">
        <v>98</v>
      </c>
      <c r="F20" s="11">
        <f>'5支出分类（部门预算）'!U6</f>
        <v>82.68</v>
      </c>
      <c r="G20" s="12"/>
      <c r="H20" s="11"/>
    </row>
    <row r="21" spans="1:8" ht="16.350000000000001" customHeight="1">
      <c r="A21" s="10" t="s">
        <v>99</v>
      </c>
      <c r="B21" s="14"/>
      <c r="C21" s="12" t="s">
        <v>100</v>
      </c>
      <c r="D21" s="41">
        <f>'6财政拨款收支总表'!D22</f>
        <v>0</v>
      </c>
      <c r="E21" s="10" t="s">
        <v>101</v>
      </c>
      <c r="F21" s="14"/>
      <c r="G21" s="12"/>
      <c r="H21" s="11"/>
    </row>
    <row r="22" spans="1:8" ht="16.350000000000001" customHeight="1">
      <c r="A22" s="10" t="s">
        <v>102</v>
      </c>
      <c r="B22" s="14"/>
      <c r="C22" s="12" t="s">
        <v>103</v>
      </c>
      <c r="D22" s="41">
        <f>'6财政拨款收支总表'!D23</f>
        <v>0</v>
      </c>
      <c r="E22" s="12"/>
      <c r="F22" s="12"/>
      <c r="G22" s="12"/>
      <c r="H22" s="11"/>
    </row>
    <row r="23" spans="1:8" ht="16.350000000000001" customHeight="1">
      <c r="A23" s="10" t="s">
        <v>104</v>
      </c>
      <c r="B23" s="14"/>
      <c r="C23" s="12" t="s">
        <v>105</v>
      </c>
      <c r="D23" s="41">
        <f>'6财政拨款收支总表'!D24</f>
        <v>0</v>
      </c>
      <c r="E23" s="12"/>
      <c r="F23" s="12"/>
      <c r="G23" s="12"/>
      <c r="H23" s="11"/>
    </row>
    <row r="24" spans="1:8" ht="16.350000000000001" customHeight="1">
      <c r="A24" s="10" t="s">
        <v>106</v>
      </c>
      <c r="B24" s="14">
        <f>SUM(B25:B27)</f>
        <v>25061.956378000003</v>
      </c>
      <c r="C24" s="12" t="s">
        <v>107</v>
      </c>
      <c r="D24" s="41">
        <f>'6财政拨款收支总表'!D25</f>
        <v>0</v>
      </c>
      <c r="E24" s="12"/>
      <c r="F24" s="12"/>
      <c r="G24" s="12"/>
      <c r="H24" s="11"/>
    </row>
    <row r="25" spans="1:8" ht="16.350000000000001" customHeight="1">
      <c r="A25" s="12" t="s">
        <v>108</v>
      </c>
      <c r="B25" s="11">
        <f>'2收入总表'!J9</f>
        <v>25061.956378000003</v>
      </c>
      <c r="C25" s="12" t="s">
        <v>109</v>
      </c>
      <c r="D25" s="41">
        <f>'6财政拨款收支总表'!D26</f>
        <v>140.21</v>
      </c>
      <c r="E25" s="12"/>
      <c r="F25" s="12"/>
      <c r="G25" s="12"/>
      <c r="H25" s="11"/>
    </row>
    <row r="26" spans="1:8" ht="16.350000000000001" customHeight="1">
      <c r="A26" s="12" t="s">
        <v>110</v>
      </c>
      <c r="B26" s="11"/>
      <c r="C26" s="12" t="s">
        <v>111</v>
      </c>
      <c r="D26" s="41">
        <f>'6财政拨款收支总表'!D27</f>
        <v>0</v>
      </c>
      <c r="E26" s="12"/>
      <c r="F26" s="12"/>
      <c r="G26" s="12"/>
      <c r="H26" s="11"/>
    </row>
    <row r="27" spans="1:8" ht="16.350000000000001" customHeight="1">
      <c r="A27" s="12" t="s">
        <v>112</v>
      </c>
      <c r="B27" s="11"/>
      <c r="C27" s="12" t="s">
        <v>113</v>
      </c>
      <c r="D27" s="41">
        <f>'6财政拨款收支总表'!D28</f>
        <v>0</v>
      </c>
      <c r="E27" s="12"/>
      <c r="F27" s="12"/>
      <c r="G27" s="12"/>
      <c r="H27" s="11"/>
    </row>
    <row r="28" spans="1:8" ht="16.350000000000001" customHeight="1">
      <c r="A28" s="10" t="s">
        <v>114</v>
      </c>
      <c r="B28" s="14"/>
      <c r="C28" s="12" t="s">
        <v>115</v>
      </c>
      <c r="D28" s="41">
        <f>'6财政拨款收支总表'!D29</f>
        <v>0</v>
      </c>
      <c r="E28" s="12"/>
      <c r="F28" s="12"/>
      <c r="G28" s="12"/>
      <c r="H28" s="11"/>
    </row>
    <row r="29" spans="1:8" ht="16.350000000000001" customHeight="1">
      <c r="A29" s="10" t="s">
        <v>116</v>
      </c>
      <c r="B29" s="14"/>
      <c r="C29" s="12" t="s">
        <v>117</v>
      </c>
      <c r="D29" s="41">
        <f>'6财政拨款收支总表'!D30</f>
        <v>0</v>
      </c>
      <c r="E29" s="12"/>
      <c r="F29" s="12"/>
      <c r="G29" s="12"/>
      <c r="H29" s="11"/>
    </row>
    <row r="30" spans="1:8" ht="16.350000000000001" customHeight="1">
      <c r="A30" s="10" t="s">
        <v>118</v>
      </c>
      <c r="B30" s="14"/>
      <c r="C30" s="12" t="s">
        <v>119</v>
      </c>
      <c r="D30" s="41">
        <f>'6财政拨款收支总表'!D31</f>
        <v>0</v>
      </c>
      <c r="E30" s="12"/>
      <c r="F30" s="12"/>
      <c r="G30" s="12"/>
      <c r="H30" s="11"/>
    </row>
    <row r="31" spans="1:8" ht="16.350000000000001" customHeight="1">
      <c r="A31" s="10" t="s">
        <v>120</v>
      </c>
      <c r="B31" s="14"/>
      <c r="C31" s="12" t="s">
        <v>121</v>
      </c>
      <c r="D31" s="41">
        <f>'6财政拨款收支总表'!D32</f>
        <v>0</v>
      </c>
      <c r="E31" s="12"/>
      <c r="F31" s="12"/>
      <c r="G31" s="12"/>
      <c r="H31" s="11"/>
    </row>
    <row r="32" spans="1:8" ht="16.350000000000001" customHeight="1">
      <c r="A32" s="10" t="s">
        <v>122</v>
      </c>
      <c r="B32" s="14"/>
      <c r="C32" s="12" t="s">
        <v>123</v>
      </c>
      <c r="D32" s="41">
        <f>'6财政拨款收支总表'!D33</f>
        <v>0</v>
      </c>
      <c r="E32" s="12"/>
      <c r="F32" s="12"/>
      <c r="G32" s="12"/>
      <c r="H32" s="11"/>
    </row>
    <row r="33" spans="1:8" ht="16.350000000000001" customHeight="1">
      <c r="A33" s="12"/>
      <c r="B33" s="12"/>
      <c r="C33" s="12" t="s">
        <v>124</v>
      </c>
      <c r="D33" s="41">
        <f>'6财政拨款收支总表'!D34</f>
        <v>0</v>
      </c>
      <c r="E33" s="12"/>
      <c r="F33" s="12"/>
      <c r="G33" s="12"/>
      <c r="H33" s="12"/>
    </row>
    <row r="34" spans="1:8" ht="16.350000000000001" customHeight="1">
      <c r="A34" s="12"/>
      <c r="B34" s="12"/>
      <c r="C34" s="12" t="s">
        <v>125</v>
      </c>
      <c r="D34" s="41">
        <f>'6财政拨款收支总表'!D35</f>
        <v>0</v>
      </c>
      <c r="E34" s="12"/>
      <c r="F34" s="12"/>
      <c r="G34" s="12"/>
      <c r="H34" s="12"/>
    </row>
    <row r="35" spans="1:8" ht="16.350000000000001" customHeight="1">
      <c r="A35" s="12"/>
      <c r="B35" s="12"/>
      <c r="C35" s="12" t="s">
        <v>126</v>
      </c>
      <c r="D35" s="41">
        <f>'6财政拨款收支总表'!D36</f>
        <v>0</v>
      </c>
      <c r="E35" s="12"/>
      <c r="F35" s="12"/>
      <c r="G35" s="12"/>
      <c r="H35" s="12"/>
    </row>
    <row r="36" spans="1:8" ht="16.350000000000001" customHeight="1">
      <c r="A36" s="10" t="s">
        <v>127</v>
      </c>
      <c r="B36" s="14">
        <f>B6+B20+B21+B22+B23+B24+B28+B29+B30+B31+B32</f>
        <v>27495.656378000003</v>
      </c>
      <c r="C36" s="10" t="s">
        <v>128</v>
      </c>
      <c r="D36" s="14">
        <f>SUM(D6:D35)</f>
        <v>27949.456377999999</v>
      </c>
      <c r="E36" s="10" t="s">
        <v>128</v>
      </c>
      <c r="F36" s="14">
        <f>F6+F10+F21</f>
        <v>27949.456378000003</v>
      </c>
      <c r="G36" s="10" t="s">
        <v>128</v>
      </c>
      <c r="H36" s="14">
        <f>SUM(H6:H19)</f>
        <v>27949.456378000003</v>
      </c>
    </row>
    <row r="37" spans="1:8" ht="16.350000000000001" customHeight="1">
      <c r="A37" s="10" t="s">
        <v>129</v>
      </c>
      <c r="B37" s="14">
        <f>'2收入总表'!S9</f>
        <v>453.8</v>
      </c>
      <c r="C37" s="10" t="s">
        <v>130</v>
      </c>
      <c r="D37" s="14"/>
      <c r="E37" s="10" t="s">
        <v>130</v>
      </c>
      <c r="F37" s="14"/>
      <c r="G37" s="10" t="s">
        <v>130</v>
      </c>
      <c r="H37" s="14"/>
    </row>
    <row r="38" spans="1:8" ht="16.350000000000001" customHeight="1">
      <c r="A38" s="12"/>
      <c r="B38" s="11"/>
      <c r="C38" s="12"/>
      <c r="D38" s="11"/>
      <c r="E38" s="10"/>
      <c r="F38" s="14"/>
      <c r="G38" s="10"/>
      <c r="H38" s="14"/>
    </row>
    <row r="39" spans="1:8" ht="16.350000000000001" customHeight="1">
      <c r="A39" s="10" t="s">
        <v>131</v>
      </c>
      <c r="B39" s="14">
        <f>B36+B37</f>
        <v>27949.456378000003</v>
      </c>
      <c r="C39" s="10" t="s">
        <v>132</v>
      </c>
      <c r="D39" s="14">
        <f>D36+D37</f>
        <v>27949.456377999999</v>
      </c>
      <c r="E39" s="10" t="s">
        <v>132</v>
      </c>
      <c r="F39" s="14">
        <f>F36+F37</f>
        <v>27949.456378000003</v>
      </c>
      <c r="G39" s="10" t="s">
        <v>132</v>
      </c>
      <c r="H39" s="14">
        <f>H36+H37</f>
        <v>27949.456378000003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>
      <selection activeCell="E9" sqref="E9"/>
    </sheetView>
  </sheetViews>
  <sheetFormatPr defaultColWidth="10" defaultRowHeight="13.5"/>
  <cols>
    <col min="1" max="1" width="5.875" customWidth="1"/>
    <col min="2" max="2" width="16.125" customWidth="1"/>
    <col min="3" max="3" width="12.75" bestFit="1" customWidth="1"/>
    <col min="4" max="5" width="9.75" bestFit="1" customWidth="1"/>
    <col min="6" max="9" width="7.75" customWidth="1"/>
    <col min="10" max="10" width="9.75" bestFit="1" customWidth="1"/>
    <col min="11" max="25" width="7.75" customWidth="1"/>
  </cols>
  <sheetData>
    <row r="1" spans="1:25" ht="16.350000000000001" customHeight="1">
      <c r="A1" s="4"/>
      <c r="X1" s="129" t="s">
        <v>133</v>
      </c>
      <c r="Y1" s="129"/>
    </row>
    <row r="2" spans="1:25" ht="33.6" customHeight="1">
      <c r="A2" s="130" t="s">
        <v>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</row>
    <row r="3" spans="1:25" ht="22.35" customHeight="1">
      <c r="A3" s="126" t="s">
        <v>963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7" t="s">
        <v>32</v>
      </c>
      <c r="Y3" s="127"/>
    </row>
    <row r="4" spans="1:25" ht="22.35" customHeight="1">
      <c r="A4" s="131" t="s">
        <v>134</v>
      </c>
      <c r="B4" s="131" t="s">
        <v>135</v>
      </c>
      <c r="C4" s="131" t="s">
        <v>136</v>
      </c>
      <c r="D4" s="131" t="s">
        <v>137</v>
      </c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 t="s">
        <v>129</v>
      </c>
      <c r="T4" s="131"/>
      <c r="U4" s="131"/>
      <c r="V4" s="131"/>
      <c r="W4" s="131"/>
      <c r="X4" s="131"/>
      <c r="Y4" s="131"/>
    </row>
    <row r="5" spans="1:25" ht="22.35" customHeight="1">
      <c r="A5" s="131"/>
      <c r="B5" s="131"/>
      <c r="C5" s="131"/>
      <c r="D5" s="131" t="s">
        <v>138</v>
      </c>
      <c r="E5" s="131" t="s">
        <v>139</v>
      </c>
      <c r="F5" s="131" t="s">
        <v>140</v>
      </c>
      <c r="G5" s="131" t="s">
        <v>141</v>
      </c>
      <c r="H5" s="131" t="s">
        <v>142</v>
      </c>
      <c r="I5" s="131" t="s">
        <v>143</v>
      </c>
      <c r="J5" s="131" t="s">
        <v>144</v>
      </c>
      <c r="K5" s="131"/>
      <c r="L5" s="131"/>
      <c r="M5" s="131"/>
      <c r="N5" s="131" t="s">
        <v>145</v>
      </c>
      <c r="O5" s="131" t="s">
        <v>146</v>
      </c>
      <c r="P5" s="131" t="s">
        <v>147</v>
      </c>
      <c r="Q5" s="131" t="s">
        <v>148</v>
      </c>
      <c r="R5" s="131" t="s">
        <v>149</v>
      </c>
      <c r="S5" s="131" t="s">
        <v>138</v>
      </c>
      <c r="T5" s="131" t="s">
        <v>139</v>
      </c>
      <c r="U5" s="131" t="s">
        <v>140</v>
      </c>
      <c r="V5" s="131" t="s">
        <v>141</v>
      </c>
      <c r="W5" s="131" t="s">
        <v>142</v>
      </c>
      <c r="X5" s="131" t="s">
        <v>143</v>
      </c>
      <c r="Y5" s="131" t="s">
        <v>150</v>
      </c>
    </row>
    <row r="6" spans="1:25" ht="22.35" customHeight="1">
      <c r="A6" s="131"/>
      <c r="B6" s="131"/>
      <c r="C6" s="131"/>
      <c r="D6" s="131"/>
      <c r="E6" s="131"/>
      <c r="F6" s="131"/>
      <c r="G6" s="131"/>
      <c r="H6" s="131"/>
      <c r="I6" s="131"/>
      <c r="J6" s="15" t="s">
        <v>151</v>
      </c>
      <c r="K6" s="15" t="s">
        <v>152</v>
      </c>
      <c r="L6" s="15" t="s">
        <v>153</v>
      </c>
      <c r="M6" s="15" t="s">
        <v>142</v>
      </c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</row>
    <row r="7" spans="1:25" ht="22.9" customHeight="1">
      <c r="A7" s="10"/>
      <c r="B7" s="10" t="s">
        <v>136</v>
      </c>
      <c r="C7" s="40">
        <f>C8</f>
        <v>27949.456378000003</v>
      </c>
      <c r="D7" s="40">
        <f t="shared" ref="D7:Y7" si="0">D8</f>
        <v>27495.656378000003</v>
      </c>
      <c r="E7" s="40">
        <f t="shared" si="0"/>
        <v>2433.6999999999998</v>
      </c>
      <c r="F7" s="40">
        <f t="shared" si="0"/>
        <v>0</v>
      </c>
      <c r="G7" s="40">
        <f t="shared" si="0"/>
        <v>0</v>
      </c>
      <c r="H7" s="40">
        <f t="shared" si="0"/>
        <v>0</v>
      </c>
      <c r="I7" s="40">
        <f t="shared" si="0"/>
        <v>0</v>
      </c>
      <c r="J7" s="40">
        <f t="shared" si="0"/>
        <v>25061.956378000003</v>
      </c>
      <c r="K7" s="40">
        <f t="shared" si="0"/>
        <v>0</v>
      </c>
      <c r="L7" s="40">
        <f t="shared" si="0"/>
        <v>0</v>
      </c>
      <c r="M7" s="40">
        <f t="shared" si="0"/>
        <v>0</v>
      </c>
      <c r="N7" s="40">
        <f t="shared" si="0"/>
        <v>0</v>
      </c>
      <c r="O7" s="40">
        <f t="shared" si="0"/>
        <v>0</v>
      </c>
      <c r="P7" s="40">
        <f t="shared" si="0"/>
        <v>0</v>
      </c>
      <c r="Q7" s="40">
        <f t="shared" si="0"/>
        <v>0</v>
      </c>
      <c r="R7" s="40">
        <f t="shared" si="0"/>
        <v>0</v>
      </c>
      <c r="S7" s="40">
        <f t="shared" si="0"/>
        <v>453.8</v>
      </c>
      <c r="T7" s="40">
        <f t="shared" si="0"/>
        <v>0</v>
      </c>
      <c r="U7" s="40">
        <f t="shared" si="0"/>
        <v>0</v>
      </c>
      <c r="V7" s="40">
        <f t="shared" si="0"/>
        <v>0</v>
      </c>
      <c r="W7" s="40">
        <f t="shared" si="0"/>
        <v>0</v>
      </c>
      <c r="X7" s="40">
        <f t="shared" si="0"/>
        <v>0</v>
      </c>
      <c r="Y7" s="40">
        <f t="shared" si="0"/>
        <v>453.8</v>
      </c>
    </row>
    <row r="8" spans="1:25" ht="22.9" customHeight="1">
      <c r="A8" s="17" t="s">
        <v>154</v>
      </c>
      <c r="B8" s="17" t="s">
        <v>5</v>
      </c>
      <c r="C8" s="40">
        <f>C9</f>
        <v>27949.456378000003</v>
      </c>
      <c r="D8" s="40">
        <f t="shared" ref="D8:Y8" si="1">D9</f>
        <v>27495.656378000003</v>
      </c>
      <c r="E8" s="40">
        <f t="shared" si="1"/>
        <v>2433.6999999999998</v>
      </c>
      <c r="F8" s="40">
        <f t="shared" si="1"/>
        <v>0</v>
      </c>
      <c r="G8" s="40">
        <f t="shared" si="1"/>
        <v>0</v>
      </c>
      <c r="H8" s="40">
        <f t="shared" si="1"/>
        <v>0</v>
      </c>
      <c r="I8" s="40">
        <f t="shared" si="1"/>
        <v>0</v>
      </c>
      <c r="J8" s="40">
        <f t="shared" si="1"/>
        <v>25061.956378000003</v>
      </c>
      <c r="K8" s="40">
        <f t="shared" si="1"/>
        <v>0</v>
      </c>
      <c r="L8" s="40">
        <f t="shared" si="1"/>
        <v>0</v>
      </c>
      <c r="M8" s="40">
        <f t="shared" si="1"/>
        <v>0</v>
      </c>
      <c r="N8" s="40">
        <f t="shared" si="1"/>
        <v>0</v>
      </c>
      <c r="O8" s="40">
        <f t="shared" si="1"/>
        <v>0</v>
      </c>
      <c r="P8" s="40">
        <f t="shared" si="1"/>
        <v>0</v>
      </c>
      <c r="Q8" s="40">
        <f t="shared" si="1"/>
        <v>0</v>
      </c>
      <c r="R8" s="40">
        <f t="shared" si="1"/>
        <v>0</v>
      </c>
      <c r="S8" s="40">
        <f t="shared" si="1"/>
        <v>453.8</v>
      </c>
      <c r="T8" s="40">
        <f t="shared" si="1"/>
        <v>0</v>
      </c>
      <c r="U8" s="40">
        <f t="shared" si="1"/>
        <v>0</v>
      </c>
      <c r="V8" s="40">
        <f t="shared" si="1"/>
        <v>0</v>
      </c>
      <c r="W8" s="40">
        <f t="shared" si="1"/>
        <v>0</v>
      </c>
      <c r="X8" s="40">
        <f t="shared" si="1"/>
        <v>0</v>
      </c>
      <c r="Y8" s="40">
        <f t="shared" si="1"/>
        <v>453.8</v>
      </c>
    </row>
    <row r="9" spans="1:25" ht="22.9" customHeight="1">
      <c r="A9" s="18" t="s">
        <v>155</v>
      </c>
      <c r="B9" s="18" t="s">
        <v>156</v>
      </c>
      <c r="C9" s="41">
        <f>D9+S9</f>
        <v>27949.456378000003</v>
      </c>
      <c r="D9" s="41">
        <f>SUM(E9:R9)</f>
        <v>27495.656378000003</v>
      </c>
      <c r="E9" s="42">
        <f>1510.35+205.6+6.13+108.79+212.25+340.08+50.5</f>
        <v>2433.6999999999998</v>
      </c>
      <c r="F9" s="42"/>
      <c r="G9" s="42"/>
      <c r="H9" s="42"/>
      <c r="I9" s="42"/>
      <c r="J9" s="42">
        <f>'3支出总表'!F6-Y9-2433.7</f>
        <v>25061.956378000003</v>
      </c>
      <c r="K9" s="42"/>
      <c r="L9" s="42"/>
      <c r="M9" s="42"/>
      <c r="N9" s="42"/>
      <c r="O9" s="42"/>
      <c r="P9" s="42"/>
      <c r="Q9" s="42"/>
      <c r="R9" s="42"/>
      <c r="S9" s="42">
        <f>SUM(T9:Y9)</f>
        <v>453.8</v>
      </c>
      <c r="T9" s="42"/>
      <c r="U9" s="42"/>
      <c r="V9" s="42"/>
      <c r="W9" s="42"/>
      <c r="X9" s="42"/>
      <c r="Y9" s="42">
        <f>'6财政拨款收支总表'!B14</f>
        <v>453.8</v>
      </c>
    </row>
    <row r="10" spans="1:25" ht="16.350000000000001" customHeight="1">
      <c r="C10" s="67"/>
    </row>
    <row r="11" spans="1:25" ht="16.350000000000001" customHeight="1">
      <c r="G11" s="4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pane ySplit="6" topLeftCell="A7" activePane="bottomLeft" state="frozen"/>
      <selection pane="bottomLeft" activeCell="G26" sqref="G26"/>
    </sheetView>
  </sheetViews>
  <sheetFormatPr defaultColWidth="10" defaultRowHeight="13.5"/>
  <cols>
    <col min="1" max="1" width="4.625" style="36" customWidth="1"/>
    <col min="2" max="2" width="4.875" style="36" customWidth="1"/>
    <col min="3" max="3" width="5" style="36" customWidth="1"/>
    <col min="4" max="4" width="16" style="36" customWidth="1"/>
    <col min="5" max="5" width="25.75" style="36" customWidth="1"/>
    <col min="6" max="6" width="12.375" style="36" customWidth="1"/>
    <col min="7" max="7" width="11.375" style="36" customWidth="1"/>
    <col min="8" max="8" width="14" style="36" customWidth="1"/>
    <col min="9" max="9" width="14.75" style="36" customWidth="1"/>
    <col min="10" max="11" width="17.5" style="36" customWidth="1"/>
    <col min="12" max="16384" width="10" style="36"/>
  </cols>
  <sheetData>
    <row r="1" spans="1:11" ht="16.350000000000001" customHeight="1">
      <c r="A1" s="108"/>
      <c r="D1" s="154"/>
      <c r="K1" s="109" t="s">
        <v>157</v>
      </c>
    </row>
    <row r="2" spans="1:11" ht="31.9" customHeight="1">
      <c r="A2" s="133" t="s">
        <v>10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ht="24.95" customHeight="1">
      <c r="A3" s="155" t="s">
        <v>963</v>
      </c>
      <c r="B3" s="155"/>
      <c r="C3" s="155"/>
      <c r="D3" s="155"/>
      <c r="E3" s="155"/>
      <c r="F3" s="155"/>
      <c r="G3" s="155"/>
      <c r="H3" s="155"/>
      <c r="I3" s="155"/>
      <c r="J3" s="155"/>
      <c r="K3" s="110" t="s">
        <v>32</v>
      </c>
    </row>
    <row r="4" spans="1:11" ht="27.6" customHeight="1">
      <c r="A4" s="135" t="s">
        <v>158</v>
      </c>
      <c r="B4" s="135"/>
      <c r="C4" s="135"/>
      <c r="D4" s="135" t="s">
        <v>159</v>
      </c>
      <c r="E4" s="135" t="s">
        <v>160</v>
      </c>
      <c r="F4" s="135" t="s">
        <v>136</v>
      </c>
      <c r="G4" s="135" t="s">
        <v>161</v>
      </c>
      <c r="H4" s="135" t="s">
        <v>162</v>
      </c>
      <c r="I4" s="135" t="s">
        <v>163</v>
      </c>
      <c r="J4" s="135" t="s">
        <v>164</v>
      </c>
      <c r="K4" s="135" t="s">
        <v>165</v>
      </c>
    </row>
    <row r="5" spans="1:11" ht="25.9" customHeight="1">
      <c r="A5" s="120" t="s">
        <v>166</v>
      </c>
      <c r="B5" s="120" t="s">
        <v>167</v>
      </c>
      <c r="C5" s="120" t="s">
        <v>168</v>
      </c>
      <c r="D5" s="135"/>
      <c r="E5" s="135"/>
      <c r="F5" s="135"/>
      <c r="G5" s="135"/>
      <c r="H5" s="135"/>
      <c r="I5" s="135"/>
      <c r="J5" s="135"/>
      <c r="K5" s="135"/>
    </row>
    <row r="6" spans="1:11" ht="23.1" customHeight="1">
      <c r="A6" s="156"/>
      <c r="B6" s="156"/>
      <c r="C6" s="156"/>
      <c r="D6" s="157" t="s">
        <v>136</v>
      </c>
      <c r="E6" s="157"/>
      <c r="F6" s="158">
        <f>F7</f>
        <v>27949.456378000003</v>
      </c>
      <c r="G6" s="158">
        <f t="shared" ref="G6:H6" si="0">G7</f>
        <v>2626.65</v>
      </c>
      <c r="H6" s="158">
        <f t="shared" si="0"/>
        <v>25322.806378000001</v>
      </c>
      <c r="I6" s="159"/>
      <c r="J6" s="157"/>
      <c r="K6" s="157"/>
    </row>
    <row r="7" spans="1:11" ht="23.1" customHeight="1">
      <c r="A7" s="35"/>
      <c r="B7" s="35"/>
      <c r="C7" s="35"/>
      <c r="D7" s="160" t="s">
        <v>154</v>
      </c>
      <c r="E7" s="160" t="s">
        <v>154</v>
      </c>
      <c r="F7" s="158">
        <f>F8</f>
        <v>27949.456378000003</v>
      </c>
      <c r="G7" s="158">
        <f t="shared" ref="G7:H7" si="1">G8</f>
        <v>2626.65</v>
      </c>
      <c r="H7" s="158">
        <f t="shared" si="1"/>
        <v>25322.806378000001</v>
      </c>
      <c r="I7" s="159"/>
      <c r="J7" s="157"/>
      <c r="K7" s="157"/>
    </row>
    <row r="8" spans="1:11" ht="23.1" customHeight="1">
      <c r="A8" s="35"/>
      <c r="B8" s="35"/>
      <c r="C8" s="35"/>
      <c r="D8" s="160" t="s">
        <v>155</v>
      </c>
      <c r="E8" s="160" t="s">
        <v>169</v>
      </c>
      <c r="F8" s="158">
        <f>G8+H8</f>
        <v>27949.456378000003</v>
      </c>
      <c r="G8" s="158">
        <f>G9+G12+G18+G23+G40</f>
        <v>2626.65</v>
      </c>
      <c r="H8" s="158">
        <f>H9+H12+H18+H23+H40</f>
        <v>25322.806378000001</v>
      </c>
      <c r="I8" s="159"/>
      <c r="J8" s="157"/>
      <c r="K8" s="157"/>
    </row>
    <row r="9" spans="1:11" ht="23.1" customHeight="1">
      <c r="A9" s="119" t="s">
        <v>943</v>
      </c>
      <c r="B9" s="119"/>
      <c r="C9" s="119"/>
      <c r="D9" s="90" t="s">
        <v>951</v>
      </c>
      <c r="E9" s="90" t="s">
        <v>952</v>
      </c>
      <c r="F9" s="112">
        <f t="shared" ref="F9:F42" si="2">G9+K9</f>
        <v>5.76</v>
      </c>
      <c r="G9" s="112">
        <f>'7一般公共预算支出表'!G10</f>
        <v>5.76</v>
      </c>
      <c r="H9" s="158">
        <f>'7一般公共预算支出表'!K10</f>
        <v>0</v>
      </c>
      <c r="I9" s="159"/>
      <c r="J9" s="157"/>
      <c r="K9" s="157"/>
    </row>
    <row r="10" spans="1:11" ht="23.1" customHeight="1">
      <c r="A10" s="119" t="s">
        <v>943</v>
      </c>
      <c r="B10" s="119" t="s">
        <v>181</v>
      </c>
      <c r="C10" s="119"/>
      <c r="D10" s="90" t="s">
        <v>953</v>
      </c>
      <c r="E10" s="90" t="s">
        <v>954</v>
      </c>
      <c r="F10" s="112">
        <f t="shared" si="2"/>
        <v>5.76</v>
      </c>
      <c r="G10" s="112">
        <f>'7一般公共预算支出表'!G11</f>
        <v>5.76</v>
      </c>
      <c r="H10" s="158">
        <f>'7一般公共预算支出表'!K11</f>
        <v>0</v>
      </c>
      <c r="I10" s="159"/>
      <c r="J10" s="35"/>
      <c r="K10" s="35"/>
    </row>
    <row r="11" spans="1:11" ht="23.1" customHeight="1">
      <c r="A11" s="93" t="s">
        <v>943</v>
      </c>
      <c r="B11" s="93" t="s">
        <v>181</v>
      </c>
      <c r="C11" s="93">
        <v>5</v>
      </c>
      <c r="D11" s="47">
        <v>2010305</v>
      </c>
      <c r="E11" s="94" t="s">
        <v>955</v>
      </c>
      <c r="F11" s="68">
        <f>G11+K11</f>
        <v>5.76</v>
      </c>
      <c r="G11" s="68">
        <f>'7一般公共预算支出表'!G12</f>
        <v>5.76</v>
      </c>
      <c r="H11" s="161">
        <f>'7一般公共预算支出表'!K12</f>
        <v>0</v>
      </c>
      <c r="I11" s="34"/>
      <c r="J11" s="35"/>
      <c r="K11" s="35"/>
    </row>
    <row r="12" spans="1:11" ht="23.1" customHeight="1">
      <c r="A12" s="119" t="s">
        <v>170</v>
      </c>
      <c r="B12" s="119"/>
      <c r="C12" s="119"/>
      <c r="D12" s="90" t="s">
        <v>171</v>
      </c>
      <c r="E12" s="90" t="s">
        <v>172</v>
      </c>
      <c r="F12" s="112">
        <f t="shared" si="2"/>
        <v>207.57</v>
      </c>
      <c r="G12" s="112">
        <f>'7一般公共预算支出表'!G13</f>
        <v>207.57</v>
      </c>
      <c r="H12" s="158">
        <f>'7一般公共预算支出表'!K13</f>
        <v>0</v>
      </c>
      <c r="I12" s="159"/>
      <c r="J12" s="35"/>
      <c r="K12" s="35"/>
    </row>
    <row r="13" spans="1:11" ht="23.1" customHeight="1">
      <c r="A13" s="119" t="s">
        <v>170</v>
      </c>
      <c r="B13" s="119" t="s">
        <v>173</v>
      </c>
      <c r="C13" s="119"/>
      <c r="D13" s="90" t="s">
        <v>238</v>
      </c>
      <c r="E13" s="90" t="s">
        <v>239</v>
      </c>
      <c r="F13" s="112">
        <f t="shared" si="2"/>
        <v>195.84</v>
      </c>
      <c r="G13" s="112">
        <f>'7一般公共预算支出表'!G14</f>
        <v>195.84</v>
      </c>
      <c r="H13" s="158">
        <f>'7一般公共预算支出表'!K14</f>
        <v>0</v>
      </c>
      <c r="I13" s="34"/>
      <c r="J13" s="35"/>
      <c r="K13" s="35"/>
    </row>
    <row r="14" spans="1:11" ht="23.1" customHeight="1">
      <c r="A14" s="93" t="s">
        <v>170</v>
      </c>
      <c r="B14" s="93" t="s">
        <v>173</v>
      </c>
      <c r="C14" s="93" t="s">
        <v>173</v>
      </c>
      <c r="D14" s="47">
        <v>2080505</v>
      </c>
      <c r="E14" s="94" t="s">
        <v>240</v>
      </c>
      <c r="F14" s="68">
        <f t="shared" si="2"/>
        <v>191.5</v>
      </c>
      <c r="G14" s="68">
        <f>'7一般公共预算支出表'!G15</f>
        <v>191.5</v>
      </c>
      <c r="H14" s="161">
        <f>'7一般公共预算支出表'!K15</f>
        <v>0</v>
      </c>
      <c r="I14" s="159"/>
      <c r="J14" s="157"/>
      <c r="K14" s="157"/>
    </row>
    <row r="15" spans="1:11" ht="23.1" customHeight="1">
      <c r="A15" s="93" t="s">
        <v>170</v>
      </c>
      <c r="B15" s="93" t="s">
        <v>173</v>
      </c>
      <c r="C15" s="93" t="s">
        <v>941</v>
      </c>
      <c r="D15" s="47" t="s">
        <v>948</v>
      </c>
      <c r="E15" s="94" t="s">
        <v>964</v>
      </c>
      <c r="F15" s="68">
        <f t="shared" si="2"/>
        <v>4.34</v>
      </c>
      <c r="G15" s="68">
        <f>'7一般公共预算支出表'!G16</f>
        <v>4.34</v>
      </c>
      <c r="H15" s="161">
        <f>'7一般公共预算支出表'!K16</f>
        <v>0</v>
      </c>
      <c r="I15" s="159"/>
      <c r="J15" s="35"/>
      <c r="K15" s="35"/>
    </row>
    <row r="16" spans="1:11" ht="23.1" customHeight="1">
      <c r="A16" s="119" t="s">
        <v>170</v>
      </c>
      <c r="B16" s="119" t="s">
        <v>174</v>
      </c>
      <c r="C16" s="119"/>
      <c r="D16" s="90" t="s">
        <v>241</v>
      </c>
      <c r="E16" s="90" t="s">
        <v>208</v>
      </c>
      <c r="F16" s="112">
        <f t="shared" si="2"/>
        <v>11.73</v>
      </c>
      <c r="G16" s="112">
        <f>'7一般公共预算支出表'!G17</f>
        <v>11.73</v>
      </c>
      <c r="H16" s="158">
        <f>'7一般公共预算支出表'!K17</f>
        <v>0</v>
      </c>
      <c r="I16" s="34"/>
      <c r="J16" s="35"/>
      <c r="K16" s="35"/>
    </row>
    <row r="17" spans="1:11" ht="23.1" customHeight="1">
      <c r="A17" s="93" t="s">
        <v>170</v>
      </c>
      <c r="B17" s="93" t="s">
        <v>174</v>
      </c>
      <c r="C17" s="93" t="s">
        <v>174</v>
      </c>
      <c r="D17" s="47">
        <v>2089999</v>
      </c>
      <c r="E17" s="94" t="s">
        <v>175</v>
      </c>
      <c r="F17" s="68">
        <f t="shared" si="2"/>
        <v>11.73</v>
      </c>
      <c r="G17" s="68">
        <f>'7一般公共预算支出表'!G18</f>
        <v>11.73</v>
      </c>
      <c r="H17" s="161">
        <f>'7一般公共预算支出表'!K18</f>
        <v>0</v>
      </c>
      <c r="I17" s="34"/>
      <c r="J17" s="35"/>
      <c r="K17" s="35"/>
    </row>
    <row r="18" spans="1:11" ht="23.1" customHeight="1">
      <c r="A18" s="119" t="s">
        <v>176</v>
      </c>
      <c r="B18" s="119"/>
      <c r="C18" s="119"/>
      <c r="D18" s="90" t="s">
        <v>177</v>
      </c>
      <c r="E18" s="90" t="s">
        <v>178</v>
      </c>
      <c r="F18" s="112">
        <f t="shared" si="2"/>
        <v>112.44</v>
      </c>
      <c r="G18" s="112">
        <f>'7一般公共预算支出表'!G19</f>
        <v>112.44</v>
      </c>
      <c r="H18" s="158">
        <f>'7一般公共预算支出表'!K19</f>
        <v>0</v>
      </c>
      <c r="I18" s="159"/>
      <c r="J18" s="157"/>
      <c r="K18" s="157"/>
    </row>
    <row r="19" spans="1:11" ht="23.1" customHeight="1">
      <c r="A19" s="119" t="s">
        <v>176</v>
      </c>
      <c r="B19" s="119" t="s">
        <v>179</v>
      </c>
      <c r="C19" s="119"/>
      <c r="D19" s="90" t="s">
        <v>242</v>
      </c>
      <c r="E19" s="90" t="s">
        <v>243</v>
      </c>
      <c r="F19" s="112">
        <f t="shared" si="2"/>
        <v>112.44</v>
      </c>
      <c r="G19" s="112">
        <f>'7一般公共预算支出表'!G20</f>
        <v>112.44</v>
      </c>
      <c r="H19" s="158">
        <f>'7一般公共预算支出表'!K20</f>
        <v>0</v>
      </c>
      <c r="I19" s="159"/>
      <c r="J19" s="35"/>
      <c r="K19" s="35"/>
    </row>
    <row r="20" spans="1:11" ht="23.1" customHeight="1">
      <c r="A20" s="93" t="s">
        <v>176</v>
      </c>
      <c r="B20" s="93" t="s">
        <v>179</v>
      </c>
      <c r="C20" s="93" t="s">
        <v>180</v>
      </c>
      <c r="D20" s="47">
        <v>2101101</v>
      </c>
      <c r="E20" s="94" t="s">
        <v>244</v>
      </c>
      <c r="F20" s="68">
        <f t="shared" si="2"/>
        <v>72.790000000000006</v>
      </c>
      <c r="G20" s="68">
        <f>'7一般公共预算支出表'!G21</f>
        <v>72.790000000000006</v>
      </c>
      <c r="H20" s="161">
        <f>'7一般公共预算支出表'!K21</f>
        <v>0</v>
      </c>
      <c r="I20" s="34"/>
      <c r="J20" s="35"/>
      <c r="K20" s="35"/>
    </row>
    <row r="21" spans="1:11" ht="23.1" customHeight="1">
      <c r="A21" s="93" t="s">
        <v>176</v>
      </c>
      <c r="B21" s="93" t="s">
        <v>179</v>
      </c>
      <c r="C21" s="93" t="s">
        <v>188</v>
      </c>
      <c r="D21" s="47" t="s">
        <v>949</v>
      </c>
      <c r="E21" s="94" t="s">
        <v>965</v>
      </c>
      <c r="F21" s="68">
        <f t="shared" si="2"/>
        <v>27.99</v>
      </c>
      <c r="G21" s="68">
        <f>'7一般公共预算支出表'!G22</f>
        <v>27.99</v>
      </c>
      <c r="H21" s="161">
        <f>'7一般公共预算支出表'!K22</f>
        <v>0</v>
      </c>
      <c r="I21" s="34"/>
      <c r="J21" s="35"/>
      <c r="K21" s="35"/>
    </row>
    <row r="22" spans="1:11" ht="23.1" customHeight="1">
      <c r="A22" s="93" t="s">
        <v>176</v>
      </c>
      <c r="B22" s="93" t="s">
        <v>179</v>
      </c>
      <c r="C22" s="93" t="s">
        <v>181</v>
      </c>
      <c r="D22" s="47">
        <v>2101103</v>
      </c>
      <c r="E22" s="94" t="s">
        <v>245</v>
      </c>
      <c r="F22" s="68">
        <f t="shared" si="2"/>
        <v>11.66</v>
      </c>
      <c r="G22" s="68">
        <f>'7一般公共预算支出表'!G23</f>
        <v>11.66</v>
      </c>
      <c r="H22" s="161">
        <f>'7一般公共预算支出表'!K23</f>
        <v>0</v>
      </c>
      <c r="I22" s="34"/>
      <c r="J22" s="35"/>
      <c r="K22" s="35"/>
    </row>
    <row r="23" spans="1:11" ht="23.1" customHeight="1">
      <c r="A23" s="119" t="s">
        <v>182</v>
      </c>
      <c r="B23" s="119"/>
      <c r="C23" s="119"/>
      <c r="D23" s="90" t="s">
        <v>183</v>
      </c>
      <c r="E23" s="90" t="s">
        <v>184</v>
      </c>
      <c r="F23" s="112">
        <f t="shared" si="2"/>
        <v>2160.67</v>
      </c>
      <c r="G23" s="112">
        <f>'7一般公共预算支出表'!G24</f>
        <v>2160.67</v>
      </c>
      <c r="H23" s="158">
        <f>'7一般公共预算支出表'!K24</f>
        <v>25322.806378000001</v>
      </c>
      <c r="I23" s="34"/>
      <c r="J23" s="35"/>
      <c r="K23" s="35"/>
    </row>
    <row r="24" spans="1:11" ht="23.1" customHeight="1">
      <c r="A24" s="119" t="s">
        <v>182</v>
      </c>
      <c r="B24" s="119" t="s">
        <v>180</v>
      </c>
      <c r="C24" s="119"/>
      <c r="D24" s="90" t="s">
        <v>246</v>
      </c>
      <c r="E24" s="90" t="s">
        <v>247</v>
      </c>
      <c r="F24" s="112">
        <f t="shared" si="2"/>
        <v>2160.67</v>
      </c>
      <c r="G24" s="112">
        <f>'7一般公共预算支出表'!G25</f>
        <v>2160.67</v>
      </c>
      <c r="H24" s="158">
        <f>'7一般公共预算支出表'!K25</f>
        <v>24702.806378000001</v>
      </c>
      <c r="I24" s="34"/>
      <c r="J24" s="35"/>
      <c r="K24" s="35"/>
    </row>
    <row r="25" spans="1:11" ht="23.1" customHeight="1">
      <c r="A25" s="93" t="s">
        <v>182</v>
      </c>
      <c r="B25" s="93" t="s">
        <v>180</v>
      </c>
      <c r="C25" s="93" t="s">
        <v>180</v>
      </c>
      <c r="D25" s="47">
        <v>2130101</v>
      </c>
      <c r="E25" s="94" t="s">
        <v>248</v>
      </c>
      <c r="F25" s="68">
        <f t="shared" si="2"/>
        <v>1238.31</v>
      </c>
      <c r="G25" s="68">
        <f>'7一般公共预算支出表'!G26</f>
        <v>1238.31</v>
      </c>
      <c r="H25" s="161">
        <f>'7一般公共预算支出表'!K26</f>
        <v>201.51637799999997</v>
      </c>
      <c r="I25" s="34"/>
      <c r="J25" s="35"/>
      <c r="K25" s="35"/>
    </row>
    <row r="26" spans="1:11" ht="23.1" customHeight="1">
      <c r="A26" s="93" t="s">
        <v>182</v>
      </c>
      <c r="B26" s="93" t="s">
        <v>180</v>
      </c>
      <c r="C26" s="93">
        <v>2</v>
      </c>
      <c r="D26" s="47">
        <v>2130102</v>
      </c>
      <c r="E26" s="115" t="s">
        <v>956</v>
      </c>
      <c r="F26" s="68">
        <f t="shared" si="2"/>
        <v>0</v>
      </c>
      <c r="G26" s="68">
        <f>'7一般公共预算支出表'!G27</f>
        <v>0</v>
      </c>
      <c r="H26" s="161">
        <f>'7一般公共预算支出表'!K27</f>
        <v>20</v>
      </c>
      <c r="I26" s="34"/>
      <c r="J26" s="35"/>
      <c r="K26" s="35"/>
    </row>
    <row r="27" spans="1:11" ht="23.1" customHeight="1">
      <c r="A27" s="116" t="s">
        <v>182</v>
      </c>
      <c r="B27" s="116" t="s">
        <v>180</v>
      </c>
      <c r="C27" s="116" t="s">
        <v>927</v>
      </c>
      <c r="D27" s="47" t="s">
        <v>950</v>
      </c>
      <c r="E27" s="47" t="s">
        <v>960</v>
      </c>
      <c r="F27" s="68">
        <f t="shared" si="2"/>
        <v>162.48999999999998</v>
      </c>
      <c r="G27" s="68">
        <f>'7一般公共预算支出表'!G28</f>
        <v>162.48999999999998</v>
      </c>
      <c r="H27" s="161">
        <f>'7一般公共预算支出表'!K28</f>
        <v>0</v>
      </c>
      <c r="I27" s="34"/>
      <c r="J27" s="35"/>
      <c r="K27" s="35"/>
    </row>
    <row r="28" spans="1:11" ht="23.1" customHeight="1">
      <c r="A28" s="93" t="s">
        <v>182</v>
      </c>
      <c r="B28" s="93" t="s">
        <v>180</v>
      </c>
      <c r="C28" s="93">
        <v>6</v>
      </c>
      <c r="D28" s="47">
        <v>2130106</v>
      </c>
      <c r="E28" s="47" t="s">
        <v>846</v>
      </c>
      <c r="F28" s="68">
        <f t="shared" si="2"/>
        <v>0</v>
      </c>
      <c r="G28" s="68">
        <f>'7一般公共预算支出表'!G29</f>
        <v>0</v>
      </c>
      <c r="H28" s="161">
        <f>'7一般公共预算支出表'!K29</f>
        <v>99</v>
      </c>
      <c r="I28" s="34"/>
      <c r="J28" s="35"/>
      <c r="K28" s="35"/>
    </row>
    <row r="29" spans="1:11" ht="23.1" customHeight="1">
      <c r="A29" s="93" t="s">
        <v>182</v>
      </c>
      <c r="B29" s="93" t="s">
        <v>180</v>
      </c>
      <c r="C29" s="93">
        <v>8</v>
      </c>
      <c r="D29" s="47">
        <v>2130108</v>
      </c>
      <c r="E29" s="47" t="s">
        <v>847</v>
      </c>
      <c r="F29" s="68">
        <f t="shared" si="2"/>
        <v>0</v>
      </c>
      <c r="G29" s="68">
        <f>'7一般公共预算支出表'!G30</f>
        <v>0</v>
      </c>
      <c r="H29" s="161">
        <f>'7一般公共预算支出表'!K30</f>
        <v>392.19</v>
      </c>
      <c r="I29" s="34"/>
      <c r="J29" s="35"/>
      <c r="K29" s="35"/>
    </row>
    <row r="30" spans="1:11" ht="23.1" customHeight="1">
      <c r="A30" s="93" t="s">
        <v>182</v>
      </c>
      <c r="B30" s="93" t="s">
        <v>180</v>
      </c>
      <c r="C30" s="93">
        <v>9</v>
      </c>
      <c r="D30" s="47">
        <v>2130109</v>
      </c>
      <c r="E30" s="47" t="s">
        <v>848</v>
      </c>
      <c r="F30" s="68">
        <f t="shared" si="2"/>
        <v>0</v>
      </c>
      <c r="G30" s="68">
        <f>'7一般公共预算支出表'!G31</f>
        <v>0</v>
      </c>
      <c r="H30" s="161">
        <f>'7一般公共预算支出表'!K31</f>
        <v>35</v>
      </c>
      <c r="I30" s="34"/>
      <c r="J30" s="35"/>
      <c r="K30" s="35"/>
    </row>
    <row r="31" spans="1:11" ht="23.1" customHeight="1">
      <c r="A31" s="93" t="s">
        <v>182</v>
      </c>
      <c r="B31" s="93" t="s">
        <v>180</v>
      </c>
      <c r="C31" s="93" t="s">
        <v>946</v>
      </c>
      <c r="D31" s="47">
        <v>2130112</v>
      </c>
      <c r="E31" s="47" t="s">
        <v>938</v>
      </c>
      <c r="F31" s="68">
        <f t="shared" si="2"/>
        <v>241.39000000000001</v>
      </c>
      <c r="G31" s="68">
        <f>'7一般公共预算支出表'!G32</f>
        <v>241.39000000000001</v>
      </c>
      <c r="H31" s="161">
        <f>'7一般公共预算支出表'!K32</f>
        <v>1425.12</v>
      </c>
      <c r="I31" s="159"/>
      <c r="J31" s="157"/>
      <c r="K31" s="157"/>
    </row>
    <row r="32" spans="1:11" ht="23.1" customHeight="1">
      <c r="A32" s="93" t="s">
        <v>182</v>
      </c>
      <c r="B32" s="93" t="s">
        <v>180</v>
      </c>
      <c r="C32" s="93">
        <v>20</v>
      </c>
      <c r="D32" s="47">
        <v>2130120</v>
      </c>
      <c r="E32" s="47" t="s">
        <v>849</v>
      </c>
      <c r="F32" s="68">
        <f t="shared" si="2"/>
        <v>0</v>
      </c>
      <c r="G32" s="68">
        <f>'7一般公共预算支出表'!G33</f>
        <v>0</v>
      </c>
      <c r="H32" s="161">
        <f>'7一般公共预算支出表'!K33</f>
        <v>4800</v>
      </c>
      <c r="I32" s="159"/>
      <c r="J32" s="35"/>
      <c r="K32" s="35"/>
    </row>
    <row r="33" spans="1:11" ht="23.1" customHeight="1">
      <c r="A33" s="93" t="s">
        <v>182</v>
      </c>
      <c r="B33" s="93" t="s">
        <v>180</v>
      </c>
      <c r="C33" s="93">
        <v>22</v>
      </c>
      <c r="D33" s="47">
        <v>2130122</v>
      </c>
      <c r="E33" s="47" t="s">
        <v>850</v>
      </c>
      <c r="F33" s="68">
        <f t="shared" si="2"/>
        <v>0</v>
      </c>
      <c r="G33" s="68">
        <f>'7一般公共预算支出表'!G34</f>
        <v>0</v>
      </c>
      <c r="H33" s="161">
        <f>'7一般公共预算支出表'!K34</f>
        <v>14056.2</v>
      </c>
      <c r="I33" s="34"/>
      <c r="J33" s="35"/>
      <c r="K33" s="35"/>
    </row>
    <row r="34" spans="1:11" ht="23.1" customHeight="1">
      <c r="A34" s="93" t="s">
        <v>182</v>
      </c>
      <c r="B34" s="93" t="s">
        <v>180</v>
      </c>
      <c r="C34" s="93">
        <v>24</v>
      </c>
      <c r="D34" s="47">
        <v>2130124</v>
      </c>
      <c r="E34" s="94" t="s">
        <v>957</v>
      </c>
      <c r="F34" s="68">
        <f t="shared" si="2"/>
        <v>0</v>
      </c>
      <c r="G34" s="68">
        <f>'7一般公共预算支出表'!G35</f>
        <v>0</v>
      </c>
      <c r="H34" s="161">
        <f>'7一般公共预算支出表'!K35</f>
        <v>2</v>
      </c>
      <c r="I34" s="34"/>
      <c r="J34" s="35"/>
      <c r="K34" s="35"/>
    </row>
    <row r="35" spans="1:11" ht="23.1" customHeight="1">
      <c r="A35" s="93" t="s">
        <v>182</v>
      </c>
      <c r="B35" s="93" t="s">
        <v>180</v>
      </c>
      <c r="C35" s="93">
        <v>26</v>
      </c>
      <c r="D35" s="47">
        <v>2130126</v>
      </c>
      <c r="E35" s="94" t="s">
        <v>851</v>
      </c>
      <c r="F35" s="68">
        <f t="shared" si="2"/>
        <v>0</v>
      </c>
      <c r="G35" s="68">
        <f>'7一般公共预算支出表'!G36</f>
        <v>0</v>
      </c>
      <c r="H35" s="161">
        <f>'7一般公共预算支出表'!K36</f>
        <v>2400</v>
      </c>
      <c r="I35" s="34"/>
      <c r="J35" s="35"/>
      <c r="K35" s="35"/>
    </row>
    <row r="36" spans="1:11" ht="23.1" customHeight="1">
      <c r="A36" s="93" t="s">
        <v>182</v>
      </c>
      <c r="B36" s="93" t="s">
        <v>180</v>
      </c>
      <c r="C36" s="93">
        <v>35</v>
      </c>
      <c r="D36" s="47">
        <v>2130135</v>
      </c>
      <c r="E36" s="94" t="s">
        <v>852</v>
      </c>
      <c r="F36" s="68">
        <f t="shared" si="2"/>
        <v>0</v>
      </c>
      <c r="G36" s="68">
        <f>'7一般公共预算支出表'!G37</f>
        <v>0</v>
      </c>
      <c r="H36" s="161">
        <f>'7一般公共预算支出表'!K37</f>
        <v>896.1</v>
      </c>
      <c r="I36" s="34"/>
      <c r="J36" s="35"/>
      <c r="K36" s="35"/>
    </row>
    <row r="37" spans="1:11" ht="23.1" customHeight="1">
      <c r="A37" s="93" t="s">
        <v>182</v>
      </c>
      <c r="B37" s="93" t="s">
        <v>180</v>
      </c>
      <c r="C37" s="93">
        <v>99</v>
      </c>
      <c r="D37" s="47">
        <v>2130199</v>
      </c>
      <c r="E37" s="94" t="s">
        <v>853</v>
      </c>
      <c r="F37" s="68">
        <f t="shared" si="2"/>
        <v>518.48</v>
      </c>
      <c r="G37" s="68">
        <f>'7一般公共预算支出表'!G38</f>
        <v>518.48</v>
      </c>
      <c r="H37" s="161">
        <f>'7一般公共预算支出表'!K38</f>
        <v>375.68</v>
      </c>
      <c r="I37" s="34"/>
      <c r="J37" s="35"/>
      <c r="K37" s="35"/>
    </row>
    <row r="38" spans="1:11" ht="23.1" customHeight="1">
      <c r="A38" s="119" t="s">
        <v>182</v>
      </c>
      <c r="B38" s="119">
        <v>5</v>
      </c>
      <c r="C38" s="119"/>
      <c r="D38" s="91">
        <v>21305</v>
      </c>
      <c r="E38" s="90" t="s">
        <v>652</v>
      </c>
      <c r="F38" s="112">
        <f t="shared" si="2"/>
        <v>0</v>
      </c>
      <c r="G38" s="112">
        <f>'7一般公共预算支出表'!G39</f>
        <v>0</v>
      </c>
      <c r="H38" s="112">
        <f>'7一般公共预算支出表'!K39</f>
        <v>620</v>
      </c>
      <c r="I38" s="159"/>
      <c r="J38" s="35"/>
      <c r="K38" s="35"/>
    </row>
    <row r="39" spans="1:11" ht="23.1" customHeight="1">
      <c r="A39" s="93" t="s">
        <v>182</v>
      </c>
      <c r="B39" s="93">
        <v>5</v>
      </c>
      <c r="C39" s="93">
        <v>5</v>
      </c>
      <c r="D39" s="47">
        <v>2130505</v>
      </c>
      <c r="E39" s="94" t="s">
        <v>653</v>
      </c>
      <c r="F39" s="68">
        <f t="shared" si="2"/>
        <v>0</v>
      </c>
      <c r="G39" s="68">
        <f>'7一般公共预算支出表'!G40</f>
        <v>0</v>
      </c>
      <c r="H39" s="161">
        <f>'7一般公共预算支出表'!K40</f>
        <v>620</v>
      </c>
      <c r="I39" s="34"/>
      <c r="J39" s="35"/>
      <c r="K39" s="35"/>
    </row>
    <row r="40" spans="1:11" ht="23.1" customHeight="1">
      <c r="A40" s="119" t="s">
        <v>185</v>
      </c>
      <c r="B40" s="119"/>
      <c r="C40" s="119"/>
      <c r="D40" s="90" t="s">
        <v>186</v>
      </c>
      <c r="E40" s="90" t="s">
        <v>967</v>
      </c>
      <c r="F40" s="112">
        <f t="shared" si="2"/>
        <v>140.21</v>
      </c>
      <c r="G40" s="112">
        <f>'7一般公共预算支出表'!G41</f>
        <v>140.21</v>
      </c>
      <c r="H40" s="158">
        <f>'7一般公共预算支出表'!K41</f>
        <v>0</v>
      </c>
      <c r="I40" s="159"/>
      <c r="J40" s="35"/>
      <c r="K40" s="35"/>
    </row>
    <row r="41" spans="1:11" ht="23.1" customHeight="1">
      <c r="A41" s="119" t="s">
        <v>185</v>
      </c>
      <c r="B41" s="119" t="s">
        <v>188</v>
      </c>
      <c r="C41" s="119"/>
      <c r="D41" s="90" t="s">
        <v>249</v>
      </c>
      <c r="E41" s="90" t="s">
        <v>968</v>
      </c>
      <c r="F41" s="112">
        <f t="shared" si="2"/>
        <v>140.21</v>
      </c>
      <c r="G41" s="112">
        <f>'7一般公共预算支出表'!G42</f>
        <v>140.21</v>
      </c>
      <c r="H41" s="158">
        <f>'7一般公共预算支出表'!K42</f>
        <v>0</v>
      </c>
      <c r="I41" s="159"/>
      <c r="J41" s="35"/>
      <c r="K41" s="35"/>
    </row>
    <row r="42" spans="1:11" ht="23.1" customHeight="1">
      <c r="A42" s="93" t="s">
        <v>185</v>
      </c>
      <c r="B42" s="93" t="s">
        <v>188</v>
      </c>
      <c r="C42" s="93" t="s">
        <v>180</v>
      </c>
      <c r="D42" s="47">
        <v>2210201</v>
      </c>
      <c r="E42" s="94" t="s">
        <v>251</v>
      </c>
      <c r="F42" s="68">
        <f t="shared" si="2"/>
        <v>140.21</v>
      </c>
      <c r="G42" s="68">
        <f>'7一般公共预算支出表'!G43</f>
        <v>140.21</v>
      </c>
      <c r="H42" s="158">
        <f>'7一般公共预算支出表'!K43</f>
        <v>0</v>
      </c>
      <c r="I42" s="34"/>
      <c r="J42" s="35"/>
      <c r="K42" s="3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ageMargins left="7.8000001609325409E-2" right="7.8000001609325409E-2" top="7.8000001609325409E-2" bottom="7.8000001609325409E-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zoomScale="130" zoomScaleNormal="130" workbookViewId="0">
      <selection activeCell="H29" sqref="H29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8" width="9" bestFit="1" customWidth="1"/>
    <col min="9" max="12" width="7.125" customWidth="1"/>
    <col min="13" max="13" width="9" bestFit="1" customWidth="1"/>
    <col min="14" max="14" width="7.125" customWidth="1"/>
    <col min="15" max="15" width="9.75" bestFit="1" customWidth="1"/>
    <col min="16" max="17" width="7.125" customWidth="1"/>
    <col min="18" max="18" width="7" customWidth="1"/>
    <col min="19" max="20" width="7.125" customWidth="1"/>
    <col min="21" max="21" width="9.75" customWidth="1"/>
  </cols>
  <sheetData>
    <row r="1" spans="1:20" ht="16.350000000000001" customHeight="1">
      <c r="A1" s="4"/>
      <c r="S1" s="129" t="s">
        <v>189</v>
      </c>
      <c r="T1" s="129"/>
    </row>
    <row r="2" spans="1:20" ht="42.2" customHeight="1">
      <c r="A2" s="130" t="s">
        <v>11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</row>
    <row r="3" spans="1:20" ht="19.899999999999999" customHeight="1">
      <c r="A3" s="126" t="s">
        <v>963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7" t="s">
        <v>32</v>
      </c>
      <c r="T3" s="127"/>
    </row>
    <row r="4" spans="1:20" ht="19.899999999999999" customHeight="1">
      <c r="A4" s="131" t="s">
        <v>158</v>
      </c>
      <c r="B4" s="131"/>
      <c r="C4" s="131"/>
      <c r="D4" s="131" t="s">
        <v>190</v>
      </c>
      <c r="E4" s="131" t="s">
        <v>191</v>
      </c>
      <c r="F4" s="131" t="s">
        <v>192</v>
      </c>
      <c r="G4" s="131" t="s">
        <v>193</v>
      </c>
      <c r="H4" s="131" t="s">
        <v>194</v>
      </c>
      <c r="I4" s="131" t="s">
        <v>195</v>
      </c>
      <c r="J4" s="131" t="s">
        <v>196</v>
      </c>
      <c r="K4" s="131" t="s">
        <v>197</v>
      </c>
      <c r="L4" s="131" t="s">
        <v>198</v>
      </c>
      <c r="M4" s="131" t="s">
        <v>199</v>
      </c>
      <c r="N4" s="131" t="s">
        <v>200</v>
      </c>
      <c r="O4" s="131" t="s">
        <v>201</v>
      </c>
      <c r="P4" s="131" t="s">
        <v>202</v>
      </c>
      <c r="Q4" s="131" t="s">
        <v>203</v>
      </c>
      <c r="R4" s="131" t="s">
        <v>204</v>
      </c>
      <c r="S4" s="131" t="s">
        <v>205</v>
      </c>
      <c r="T4" s="131" t="s">
        <v>206</v>
      </c>
    </row>
    <row r="5" spans="1:20" ht="20.65" customHeight="1">
      <c r="A5" s="15" t="s">
        <v>166</v>
      </c>
      <c r="B5" s="15" t="s">
        <v>167</v>
      </c>
      <c r="C5" s="15" t="s">
        <v>168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spans="1:20" ht="22.9" customHeight="1">
      <c r="A6" s="10"/>
      <c r="B6" s="10"/>
      <c r="C6" s="10"/>
      <c r="D6" s="10"/>
      <c r="E6" s="10" t="s">
        <v>136</v>
      </c>
      <c r="F6" s="37">
        <f>F7</f>
        <v>27949.456378000003</v>
      </c>
      <c r="G6" s="37">
        <f t="shared" ref="G6:T7" si="0">G7</f>
        <v>1972.5200000000002</v>
      </c>
      <c r="H6" s="37">
        <f t="shared" si="0"/>
        <v>8046.3863780000011</v>
      </c>
      <c r="I6" s="37">
        <f t="shared" si="0"/>
        <v>260</v>
      </c>
      <c r="J6" s="37">
        <f t="shared" si="0"/>
        <v>0</v>
      </c>
      <c r="K6" s="37">
        <f t="shared" si="0"/>
        <v>0</v>
      </c>
      <c r="L6" s="37">
        <f t="shared" si="0"/>
        <v>0</v>
      </c>
      <c r="M6" s="37">
        <f t="shared" si="0"/>
        <v>3370</v>
      </c>
      <c r="N6" s="37">
        <f t="shared" si="0"/>
        <v>0</v>
      </c>
      <c r="O6" s="37">
        <f t="shared" si="0"/>
        <v>14217.869999999999</v>
      </c>
      <c r="P6" s="37">
        <f t="shared" si="0"/>
        <v>0</v>
      </c>
      <c r="Q6" s="37">
        <f t="shared" si="0"/>
        <v>0</v>
      </c>
      <c r="R6" s="37">
        <f t="shared" si="0"/>
        <v>0</v>
      </c>
      <c r="S6" s="37">
        <f t="shared" si="0"/>
        <v>0</v>
      </c>
      <c r="T6" s="37">
        <f t="shared" si="0"/>
        <v>82.68</v>
      </c>
    </row>
    <row r="7" spans="1:20" ht="22.9" customHeight="1">
      <c r="A7" s="10"/>
      <c r="B7" s="10"/>
      <c r="C7" s="10"/>
      <c r="D7" s="17" t="s">
        <v>154</v>
      </c>
      <c r="E7" s="17" t="s">
        <v>5</v>
      </c>
      <c r="F7" s="37">
        <f>F8</f>
        <v>27949.456378000003</v>
      </c>
      <c r="G7" s="37">
        <f t="shared" si="0"/>
        <v>1972.5200000000002</v>
      </c>
      <c r="H7" s="37">
        <f t="shared" si="0"/>
        <v>8046.3863780000011</v>
      </c>
      <c r="I7" s="37">
        <f t="shared" si="0"/>
        <v>260</v>
      </c>
      <c r="J7" s="37">
        <f t="shared" si="0"/>
        <v>0</v>
      </c>
      <c r="K7" s="37">
        <f t="shared" si="0"/>
        <v>0</v>
      </c>
      <c r="L7" s="37">
        <f t="shared" si="0"/>
        <v>0</v>
      </c>
      <c r="M7" s="37">
        <f t="shared" si="0"/>
        <v>3370</v>
      </c>
      <c r="N7" s="37">
        <f t="shared" si="0"/>
        <v>0</v>
      </c>
      <c r="O7" s="37">
        <f t="shared" si="0"/>
        <v>14217.869999999999</v>
      </c>
      <c r="P7" s="37">
        <f t="shared" si="0"/>
        <v>0</v>
      </c>
      <c r="Q7" s="37">
        <f t="shared" si="0"/>
        <v>0</v>
      </c>
      <c r="R7" s="37">
        <f t="shared" si="0"/>
        <v>0</v>
      </c>
      <c r="S7" s="37">
        <f t="shared" si="0"/>
        <v>0</v>
      </c>
      <c r="T7" s="37">
        <f t="shared" si="0"/>
        <v>82.68</v>
      </c>
    </row>
    <row r="8" spans="1:20" ht="22.9" customHeight="1">
      <c r="A8" s="19"/>
      <c r="B8" s="19"/>
      <c r="C8" s="19"/>
      <c r="D8" s="20">
        <v>419</v>
      </c>
      <c r="E8" s="20" t="s">
        <v>156</v>
      </c>
      <c r="F8" s="38">
        <f>SUM(G8:T8)</f>
        <v>27949.456378000003</v>
      </c>
      <c r="G8" s="37">
        <f>SUM(G9:G30)</f>
        <v>1972.5200000000002</v>
      </c>
      <c r="H8" s="37">
        <f t="shared" ref="H8:T8" si="1">SUM(H9:H30)</f>
        <v>8046.3863780000011</v>
      </c>
      <c r="I8" s="37">
        <f t="shared" si="1"/>
        <v>260</v>
      </c>
      <c r="J8" s="37">
        <f t="shared" si="1"/>
        <v>0</v>
      </c>
      <c r="K8" s="37">
        <f t="shared" si="1"/>
        <v>0</v>
      </c>
      <c r="L8" s="37">
        <f t="shared" si="1"/>
        <v>0</v>
      </c>
      <c r="M8" s="37">
        <f t="shared" si="1"/>
        <v>3370</v>
      </c>
      <c r="N8" s="37">
        <f t="shared" si="1"/>
        <v>0</v>
      </c>
      <c r="O8" s="37">
        <f t="shared" si="1"/>
        <v>14217.869999999999</v>
      </c>
      <c r="P8" s="37">
        <f t="shared" si="1"/>
        <v>0</v>
      </c>
      <c r="Q8" s="37">
        <f t="shared" si="1"/>
        <v>0</v>
      </c>
      <c r="R8" s="37">
        <f t="shared" si="1"/>
        <v>0</v>
      </c>
      <c r="S8" s="37">
        <f t="shared" si="1"/>
        <v>0</v>
      </c>
      <c r="T8" s="37">
        <f t="shared" si="1"/>
        <v>82.68</v>
      </c>
    </row>
    <row r="9" spans="1:20" ht="22.9" customHeight="1">
      <c r="A9" s="21" t="s">
        <v>943</v>
      </c>
      <c r="B9" s="21" t="s">
        <v>181</v>
      </c>
      <c r="C9" s="93" t="s">
        <v>636</v>
      </c>
      <c r="D9" s="47">
        <v>419</v>
      </c>
      <c r="E9" s="94" t="s">
        <v>955</v>
      </c>
      <c r="F9" s="39">
        <f>SUM(G9:T9)</f>
        <v>5.76</v>
      </c>
      <c r="G9" s="42">
        <f>'5支出分类（部门预算）'!H9</f>
        <v>0</v>
      </c>
      <c r="H9" s="42">
        <f>'5支出分类（部门预算）'!I9+'5支出分类（部门预算）'!M9</f>
        <v>5.76</v>
      </c>
      <c r="I9" s="37"/>
      <c r="J9" s="37"/>
      <c r="K9" s="37"/>
      <c r="L9" s="37"/>
      <c r="M9" s="37"/>
      <c r="N9" s="37"/>
      <c r="O9" s="39">
        <f>'5支出分类（部门预算）'!J9+'5支出分类（部门预算）'!N9</f>
        <v>0</v>
      </c>
      <c r="P9" s="37"/>
      <c r="Q9" s="37"/>
      <c r="R9" s="37"/>
      <c r="S9" s="37"/>
      <c r="T9" s="37"/>
    </row>
    <row r="10" spans="1:20" ht="22.9" customHeight="1">
      <c r="A10" s="21" t="s">
        <v>170</v>
      </c>
      <c r="B10" s="21" t="s">
        <v>173</v>
      </c>
      <c r="C10" s="93" t="s">
        <v>173</v>
      </c>
      <c r="D10" s="47">
        <v>419</v>
      </c>
      <c r="E10" s="94" t="s">
        <v>240</v>
      </c>
      <c r="F10" s="39">
        <f t="shared" ref="F10:F30" si="2">SUM(G10:T10)</f>
        <v>191.5</v>
      </c>
      <c r="G10" s="42">
        <f>'5支出分类（部门预算）'!H10</f>
        <v>191.5</v>
      </c>
      <c r="H10" s="42">
        <f>'5支出分类（部门预算）'!I10+'5支出分类（部门预算）'!M10</f>
        <v>0</v>
      </c>
      <c r="I10" s="39">
        <f>'5支出分类（部门预算）'!Q10</f>
        <v>0</v>
      </c>
      <c r="J10" s="39"/>
      <c r="K10" s="39"/>
      <c r="L10" s="39"/>
      <c r="M10" s="39">
        <f>'5支出分类（部门预算）'!S10</f>
        <v>0</v>
      </c>
      <c r="N10" s="39"/>
      <c r="O10" s="39">
        <f>'5支出分类（部门预算）'!J10+'5支出分类（部门预算）'!N10</f>
        <v>0</v>
      </c>
      <c r="P10" s="39"/>
      <c r="Q10" s="39"/>
      <c r="R10" s="39"/>
      <c r="S10" s="39"/>
      <c r="T10" s="39">
        <f>'5支出分类（部门预算）'!U10</f>
        <v>0</v>
      </c>
    </row>
    <row r="11" spans="1:20" ht="22.9" customHeight="1">
      <c r="A11" s="21" t="s">
        <v>170</v>
      </c>
      <c r="B11" s="21" t="s">
        <v>173</v>
      </c>
      <c r="C11" s="93" t="s">
        <v>941</v>
      </c>
      <c r="D11" s="47">
        <v>419</v>
      </c>
      <c r="E11" s="94" t="s">
        <v>942</v>
      </c>
      <c r="F11" s="39">
        <f t="shared" si="2"/>
        <v>4.34</v>
      </c>
      <c r="G11" s="42">
        <f>'5支出分类（部门预算）'!H11</f>
        <v>4.34</v>
      </c>
      <c r="H11" s="42">
        <f>'5支出分类（部门预算）'!I11+'5支出分类（部门预算）'!M11</f>
        <v>0</v>
      </c>
      <c r="I11" s="39"/>
      <c r="J11" s="39"/>
      <c r="K11" s="39"/>
      <c r="L11" s="39"/>
      <c r="M11" s="39"/>
      <c r="N11" s="39"/>
      <c r="O11" s="39">
        <f>'5支出分类（部门预算）'!J11+'5支出分类（部门预算）'!N11</f>
        <v>0</v>
      </c>
      <c r="P11" s="39"/>
      <c r="Q11" s="39"/>
      <c r="R11" s="39"/>
      <c r="S11" s="39"/>
      <c r="T11" s="39"/>
    </row>
    <row r="12" spans="1:20" ht="22.9" customHeight="1">
      <c r="A12" s="21" t="s">
        <v>170</v>
      </c>
      <c r="B12" s="21" t="s">
        <v>174</v>
      </c>
      <c r="C12" s="93" t="s">
        <v>174</v>
      </c>
      <c r="D12" s="47">
        <v>419</v>
      </c>
      <c r="E12" s="47" t="s">
        <v>208</v>
      </c>
      <c r="F12" s="39">
        <f t="shared" si="2"/>
        <v>11.73</v>
      </c>
      <c r="G12" s="42">
        <f>'5支出分类（部门预算）'!H12</f>
        <v>11.73</v>
      </c>
      <c r="H12" s="42">
        <f>'5支出分类（部门预算）'!I12+'5支出分类（部门预算）'!M12</f>
        <v>0</v>
      </c>
      <c r="I12" s="39">
        <f>'5支出分类（部门预算）'!Q12</f>
        <v>0</v>
      </c>
      <c r="J12" s="39"/>
      <c r="K12" s="39"/>
      <c r="L12" s="39"/>
      <c r="M12" s="39">
        <f>'5支出分类（部门预算）'!S12</f>
        <v>0</v>
      </c>
      <c r="N12" s="39"/>
      <c r="O12" s="39">
        <f>'5支出分类（部门预算）'!J12+'5支出分类（部门预算）'!N12</f>
        <v>0</v>
      </c>
      <c r="P12" s="39"/>
      <c r="Q12" s="39"/>
      <c r="R12" s="39"/>
      <c r="S12" s="39"/>
      <c r="T12" s="39">
        <f>'5支出分类（部门预算）'!U12</f>
        <v>0</v>
      </c>
    </row>
    <row r="13" spans="1:20" ht="22.9" customHeight="1">
      <c r="A13" s="21" t="s">
        <v>176</v>
      </c>
      <c r="B13" s="21" t="s">
        <v>179</v>
      </c>
      <c r="C13" s="93" t="s">
        <v>180</v>
      </c>
      <c r="D13" s="47">
        <v>419</v>
      </c>
      <c r="E13" s="47" t="s">
        <v>209</v>
      </c>
      <c r="F13" s="39">
        <f t="shared" si="2"/>
        <v>72.790000000000006</v>
      </c>
      <c r="G13" s="42">
        <f>'5支出分类（部门预算）'!H13</f>
        <v>72.790000000000006</v>
      </c>
      <c r="H13" s="42">
        <f>'5支出分类（部门预算）'!I13+'5支出分类（部门预算）'!M13</f>
        <v>0</v>
      </c>
      <c r="I13" s="39">
        <f>'5支出分类（部门预算）'!Q13</f>
        <v>0</v>
      </c>
      <c r="J13" s="39"/>
      <c r="K13" s="39"/>
      <c r="L13" s="39"/>
      <c r="M13" s="39">
        <f>'5支出分类（部门预算）'!S13</f>
        <v>0</v>
      </c>
      <c r="N13" s="39"/>
      <c r="O13" s="39">
        <f>'5支出分类（部门预算）'!J13+'5支出分类（部门预算）'!N13</f>
        <v>0</v>
      </c>
      <c r="P13" s="39"/>
      <c r="Q13" s="39"/>
      <c r="R13" s="39"/>
      <c r="S13" s="39"/>
      <c r="T13" s="39">
        <f>'5支出分类（部门预算）'!U13</f>
        <v>0</v>
      </c>
    </row>
    <row r="14" spans="1:20" ht="22.9" customHeight="1">
      <c r="A14" s="21" t="s">
        <v>176</v>
      </c>
      <c r="B14" s="21" t="s">
        <v>179</v>
      </c>
      <c r="C14" s="93" t="s">
        <v>188</v>
      </c>
      <c r="D14" s="47">
        <v>419</v>
      </c>
      <c r="E14" s="94" t="s">
        <v>965</v>
      </c>
      <c r="F14" s="39">
        <f t="shared" si="2"/>
        <v>27.99</v>
      </c>
      <c r="G14" s="42">
        <f>'5支出分类（部门预算）'!H14</f>
        <v>27.99</v>
      </c>
      <c r="H14" s="42">
        <f>'5支出分类（部门预算）'!I14+'5支出分类（部门预算）'!M14</f>
        <v>0</v>
      </c>
      <c r="I14" s="39"/>
      <c r="J14" s="39"/>
      <c r="K14" s="39"/>
      <c r="L14" s="39"/>
      <c r="M14" s="39"/>
      <c r="N14" s="39"/>
      <c r="O14" s="39">
        <f>'5支出分类（部门预算）'!J14+'5支出分类（部门预算）'!N14</f>
        <v>0</v>
      </c>
      <c r="P14" s="39"/>
      <c r="Q14" s="39"/>
      <c r="R14" s="39"/>
      <c r="S14" s="39"/>
      <c r="T14" s="39"/>
    </row>
    <row r="15" spans="1:20" ht="22.9" customHeight="1">
      <c r="A15" s="21" t="s">
        <v>176</v>
      </c>
      <c r="B15" s="21" t="s">
        <v>179</v>
      </c>
      <c r="C15" s="93" t="s">
        <v>181</v>
      </c>
      <c r="D15" s="47">
        <v>419</v>
      </c>
      <c r="E15" s="47" t="s">
        <v>210</v>
      </c>
      <c r="F15" s="39">
        <f t="shared" si="2"/>
        <v>11.66</v>
      </c>
      <c r="G15" s="42">
        <f>'5支出分类（部门预算）'!H15</f>
        <v>11.66</v>
      </c>
      <c r="H15" s="42">
        <f>'5支出分类（部门预算）'!I15+'5支出分类（部门预算）'!M15</f>
        <v>0</v>
      </c>
      <c r="I15" s="39">
        <f>'5支出分类（部门预算）'!Q15</f>
        <v>0</v>
      </c>
      <c r="J15" s="39"/>
      <c r="K15" s="39"/>
      <c r="L15" s="39"/>
      <c r="M15" s="39">
        <f>'5支出分类（部门预算）'!S15</f>
        <v>0</v>
      </c>
      <c r="N15" s="39"/>
      <c r="O15" s="39">
        <f>'5支出分类（部门预算）'!J15+'5支出分类（部门预算）'!N15</f>
        <v>0</v>
      </c>
      <c r="P15" s="39"/>
      <c r="Q15" s="39"/>
      <c r="R15" s="39"/>
      <c r="S15" s="39"/>
      <c r="T15" s="39">
        <f>'5支出分类（部门预算）'!U15</f>
        <v>0</v>
      </c>
    </row>
    <row r="16" spans="1:20" ht="22.9" customHeight="1">
      <c r="A16" s="21" t="s">
        <v>182</v>
      </c>
      <c r="B16" s="21" t="s">
        <v>180</v>
      </c>
      <c r="C16" s="93" t="s">
        <v>180</v>
      </c>
      <c r="D16" s="47">
        <v>419</v>
      </c>
      <c r="E16" s="47" t="s">
        <v>211</v>
      </c>
      <c r="F16" s="39">
        <f t="shared" si="2"/>
        <v>1439.826378</v>
      </c>
      <c r="G16" s="42">
        <f>'5支出分类（部门预算）'!H16</f>
        <v>1087.52</v>
      </c>
      <c r="H16" s="42">
        <f>'5支出分类（部门预算）'!I16+'5支出分类（部门预算）'!M16</f>
        <v>352.306378</v>
      </c>
      <c r="I16" s="39">
        <f>'5支出分类（部门预算）'!Q16</f>
        <v>0</v>
      </c>
      <c r="J16" s="39"/>
      <c r="K16" s="39"/>
      <c r="L16" s="39"/>
      <c r="M16" s="39">
        <f>'5支出分类（部门预算）'!S16</f>
        <v>0</v>
      </c>
      <c r="N16" s="39"/>
      <c r="O16" s="39">
        <f>'5支出分类（部门预算）'!J16+'5支出分类（部门预算）'!N16</f>
        <v>0</v>
      </c>
      <c r="P16" s="39"/>
      <c r="Q16" s="39"/>
      <c r="R16" s="39"/>
      <c r="S16" s="39"/>
      <c r="T16" s="39">
        <f>'5支出分类（部门预算）'!U16</f>
        <v>0</v>
      </c>
    </row>
    <row r="17" spans="1:20" ht="22.9" customHeight="1">
      <c r="A17" s="21" t="s">
        <v>182</v>
      </c>
      <c r="B17" s="21" t="s">
        <v>180</v>
      </c>
      <c r="C17" s="93">
        <v>2</v>
      </c>
      <c r="D17" s="47">
        <v>419</v>
      </c>
      <c r="E17" s="115" t="s">
        <v>956</v>
      </c>
      <c r="F17" s="39">
        <f t="shared" si="2"/>
        <v>20</v>
      </c>
      <c r="G17" s="42">
        <f>'5支出分类（部门预算）'!H17</f>
        <v>0</v>
      </c>
      <c r="H17" s="42">
        <f>'5支出分类（部门预算）'!I17+'5支出分类（部门预算）'!M17</f>
        <v>20</v>
      </c>
      <c r="I17" s="39"/>
      <c r="J17" s="39"/>
      <c r="K17" s="39"/>
      <c r="L17" s="39"/>
      <c r="M17" s="39"/>
      <c r="N17" s="39"/>
      <c r="O17" s="39">
        <f>'5支出分类（部门预算）'!J17+'5支出分类（部门预算）'!N17</f>
        <v>0</v>
      </c>
      <c r="P17" s="39"/>
      <c r="Q17" s="39"/>
      <c r="R17" s="39"/>
      <c r="S17" s="39"/>
      <c r="T17" s="39"/>
    </row>
    <row r="18" spans="1:20" ht="22.9" customHeight="1">
      <c r="A18" s="101" t="s">
        <v>182</v>
      </c>
      <c r="B18" s="101" t="s">
        <v>180</v>
      </c>
      <c r="C18" s="116" t="s">
        <v>927</v>
      </c>
      <c r="D18" s="47">
        <v>419</v>
      </c>
      <c r="E18" s="47" t="s">
        <v>960</v>
      </c>
      <c r="F18" s="39">
        <f t="shared" si="2"/>
        <v>162.48999999999998</v>
      </c>
      <c r="G18" s="42">
        <f>'5支出分类（部门预算）'!H18</f>
        <v>142.94999999999999</v>
      </c>
      <c r="H18" s="42">
        <f>'5支出分类（部门预算）'!I18+'5支出分类（部门预算）'!M18</f>
        <v>19.54</v>
      </c>
      <c r="I18" s="39"/>
      <c r="J18" s="39"/>
      <c r="K18" s="39"/>
      <c r="L18" s="39"/>
      <c r="M18" s="39"/>
      <c r="N18" s="39"/>
      <c r="O18" s="39">
        <f>'5支出分类（部门预算）'!J18+'5支出分类（部门预算）'!N18</f>
        <v>0</v>
      </c>
      <c r="P18" s="39"/>
      <c r="Q18" s="39"/>
      <c r="R18" s="39"/>
      <c r="S18" s="39"/>
      <c r="T18" s="39"/>
    </row>
    <row r="19" spans="1:20" ht="22.9" customHeight="1">
      <c r="A19" s="21" t="s">
        <v>182</v>
      </c>
      <c r="B19" s="21" t="s">
        <v>180</v>
      </c>
      <c r="C19" s="93">
        <v>6</v>
      </c>
      <c r="D19" s="47">
        <v>419</v>
      </c>
      <c r="E19" s="47" t="s">
        <v>643</v>
      </c>
      <c r="F19" s="39">
        <f t="shared" si="2"/>
        <v>99</v>
      </c>
      <c r="G19" s="42">
        <f>'5支出分类（部门预算）'!H19</f>
        <v>0</v>
      </c>
      <c r="H19" s="42">
        <f>'5支出分类（部门预算）'!I19+'5支出分类（部门预算）'!M19</f>
        <v>99</v>
      </c>
      <c r="I19" s="39">
        <f>'5支出分类（部门预算）'!Q19</f>
        <v>0</v>
      </c>
      <c r="J19" s="39"/>
      <c r="K19" s="39"/>
      <c r="L19" s="39"/>
      <c r="M19" s="39">
        <f>'5支出分类（部门预算）'!S19</f>
        <v>0</v>
      </c>
      <c r="N19" s="39"/>
      <c r="O19" s="39">
        <f>'5支出分类（部门预算）'!J19+'5支出分类（部门预算）'!N19</f>
        <v>0</v>
      </c>
      <c r="P19" s="39"/>
      <c r="Q19" s="39"/>
      <c r="R19" s="39"/>
      <c r="S19" s="39"/>
      <c r="T19" s="39">
        <f>'5支出分类（部门预算）'!U19</f>
        <v>0</v>
      </c>
    </row>
    <row r="20" spans="1:20" ht="22.9" customHeight="1">
      <c r="A20" s="21" t="s">
        <v>182</v>
      </c>
      <c r="B20" s="21" t="s">
        <v>180</v>
      </c>
      <c r="C20" s="93">
        <v>8</v>
      </c>
      <c r="D20" s="47">
        <v>419</v>
      </c>
      <c r="E20" s="47" t="s">
        <v>644</v>
      </c>
      <c r="F20" s="39">
        <f t="shared" si="2"/>
        <v>392.19</v>
      </c>
      <c r="G20" s="42">
        <f>'5支出分类（部门预算）'!H20</f>
        <v>0</v>
      </c>
      <c r="H20" s="42">
        <f>'5支出分类（部门预算）'!I20+'5支出分类（部门预算）'!M20</f>
        <v>235</v>
      </c>
      <c r="I20" s="39">
        <f>'5支出分类（部门预算）'!Q20</f>
        <v>5</v>
      </c>
      <c r="J20" s="39"/>
      <c r="K20" s="39"/>
      <c r="L20" s="39"/>
      <c r="M20" s="39">
        <f>'5支出分类（部门预算）'!S20</f>
        <v>0</v>
      </c>
      <c r="N20" s="39"/>
      <c r="O20" s="39">
        <f>'5支出分类（部门预算）'!J20+'5支出分类（部门预算）'!N20</f>
        <v>152.19</v>
      </c>
      <c r="P20" s="39"/>
      <c r="Q20" s="39"/>
      <c r="R20" s="39"/>
      <c r="S20" s="39"/>
      <c r="T20" s="39">
        <f>'5支出分类（部门预算）'!U20</f>
        <v>0</v>
      </c>
    </row>
    <row r="21" spans="1:20" ht="22.9" customHeight="1">
      <c r="A21" s="21" t="s">
        <v>182</v>
      </c>
      <c r="B21" s="21" t="s">
        <v>180</v>
      </c>
      <c r="C21" s="93">
        <v>9</v>
      </c>
      <c r="D21" s="47">
        <v>419</v>
      </c>
      <c r="E21" s="47" t="s">
        <v>645</v>
      </c>
      <c r="F21" s="39">
        <f t="shared" si="2"/>
        <v>35</v>
      </c>
      <c r="G21" s="42">
        <f>'5支出分类（部门预算）'!H21</f>
        <v>0</v>
      </c>
      <c r="H21" s="42">
        <f>'5支出分类（部门预算）'!I21+'5支出分类（部门预算）'!M21</f>
        <v>35</v>
      </c>
      <c r="I21" s="39">
        <f>'5支出分类（部门预算）'!Q21</f>
        <v>0</v>
      </c>
      <c r="J21" s="39"/>
      <c r="K21" s="39"/>
      <c r="L21" s="39"/>
      <c r="M21" s="39">
        <f>'5支出分类（部门预算）'!S21</f>
        <v>0</v>
      </c>
      <c r="N21" s="39"/>
      <c r="O21" s="39">
        <f>'5支出分类（部门预算）'!J21+'5支出分类（部门预算）'!N21</f>
        <v>0</v>
      </c>
      <c r="P21" s="39"/>
      <c r="Q21" s="39"/>
      <c r="R21" s="39"/>
      <c r="S21" s="39"/>
      <c r="T21" s="39">
        <f>'5支出分类（部门预算）'!U21</f>
        <v>0</v>
      </c>
    </row>
    <row r="22" spans="1:20" ht="22.9" customHeight="1">
      <c r="A22" s="21" t="s">
        <v>182</v>
      </c>
      <c r="B22" s="21" t="s">
        <v>180</v>
      </c>
      <c r="C22" s="93" t="s">
        <v>946</v>
      </c>
      <c r="D22" s="47">
        <v>419</v>
      </c>
      <c r="E22" s="47" t="s">
        <v>938</v>
      </c>
      <c r="F22" s="39">
        <f t="shared" si="2"/>
        <v>1666.5099999999998</v>
      </c>
      <c r="G22" s="42">
        <f>'5支出分类（部门预算）'!H22</f>
        <v>200.43</v>
      </c>
      <c r="H22" s="42">
        <f>'5支出分类（部门预算）'!I22+'5支出分类（部门预算）'!M22</f>
        <v>94.960000000000008</v>
      </c>
      <c r="I22" s="39"/>
      <c r="J22" s="39"/>
      <c r="K22" s="39"/>
      <c r="L22" s="39"/>
      <c r="M22" s="39"/>
      <c r="N22" s="39"/>
      <c r="O22" s="39">
        <f>'5支出分类（部门预算）'!J22+'5支出分类（部门预算）'!N22</f>
        <v>1371.12</v>
      </c>
      <c r="P22" s="39"/>
      <c r="Q22" s="39"/>
      <c r="R22" s="39"/>
      <c r="S22" s="39"/>
      <c r="T22" s="39"/>
    </row>
    <row r="23" spans="1:20" ht="22.9" customHeight="1">
      <c r="A23" s="21" t="s">
        <v>182</v>
      </c>
      <c r="B23" s="21" t="s">
        <v>180</v>
      </c>
      <c r="C23" s="93">
        <v>20</v>
      </c>
      <c r="D23" s="47">
        <v>419</v>
      </c>
      <c r="E23" s="47" t="s">
        <v>646</v>
      </c>
      <c r="F23" s="39">
        <f t="shared" si="2"/>
        <v>4800</v>
      </c>
      <c r="G23" s="42">
        <f>'5支出分类（部门预算）'!H23</f>
        <v>0</v>
      </c>
      <c r="H23" s="42">
        <f>'5支出分类（部门预算）'!I23+'5支出分类（部门预算）'!M23</f>
        <v>0</v>
      </c>
      <c r="I23" s="39">
        <f>'5支出分类（部门预算）'!Q23</f>
        <v>0</v>
      </c>
      <c r="J23" s="39"/>
      <c r="K23" s="39"/>
      <c r="L23" s="39"/>
      <c r="M23" s="39">
        <f>'5支出分类（部门预算）'!S23</f>
        <v>0</v>
      </c>
      <c r="N23" s="39"/>
      <c r="O23" s="39">
        <f>'5支出分类（部门预算）'!J23+'5支出分类（部门预算）'!N23</f>
        <v>4800</v>
      </c>
      <c r="P23" s="39"/>
      <c r="Q23" s="39"/>
      <c r="R23" s="39"/>
      <c r="S23" s="39"/>
      <c r="T23" s="39">
        <f>'5支出分类（部门预算）'!U23</f>
        <v>0</v>
      </c>
    </row>
    <row r="24" spans="1:20" ht="22.9" customHeight="1">
      <c r="A24" s="21" t="s">
        <v>182</v>
      </c>
      <c r="B24" s="21" t="s">
        <v>180</v>
      </c>
      <c r="C24" s="93">
        <v>22</v>
      </c>
      <c r="D24" s="47">
        <v>419</v>
      </c>
      <c r="E24" s="47" t="s">
        <v>647</v>
      </c>
      <c r="F24" s="39">
        <f t="shared" si="2"/>
        <v>14056.2</v>
      </c>
      <c r="G24" s="42">
        <f>'5支出分类（部门预算）'!H24</f>
        <v>0</v>
      </c>
      <c r="H24" s="42">
        <f>'5支出分类（部门预算）'!I24+'5支出分类（部门预算）'!M24</f>
        <v>3486.2</v>
      </c>
      <c r="I24" s="39">
        <f>'5支出分类（部门预算）'!Q24</f>
        <v>0</v>
      </c>
      <c r="J24" s="39"/>
      <c r="K24" s="39"/>
      <c r="L24" s="39"/>
      <c r="M24" s="39">
        <f>'5支出分类（部门预算）'!S24</f>
        <v>2770</v>
      </c>
      <c r="N24" s="39"/>
      <c r="O24" s="39">
        <f>'5支出分类（部门预算）'!J24+'5支出分类（部门预算）'!N24</f>
        <v>7800</v>
      </c>
      <c r="P24" s="39"/>
      <c r="Q24" s="39"/>
      <c r="R24" s="39"/>
      <c r="S24" s="39"/>
      <c r="T24" s="39">
        <f>'5支出分类（部门预算）'!U24</f>
        <v>0</v>
      </c>
    </row>
    <row r="25" spans="1:20" ht="22.9" customHeight="1">
      <c r="A25" s="21" t="s">
        <v>182</v>
      </c>
      <c r="B25" s="21" t="s">
        <v>180</v>
      </c>
      <c r="C25" s="93">
        <v>24</v>
      </c>
      <c r="D25" s="47">
        <v>419</v>
      </c>
      <c r="E25" s="115" t="s">
        <v>966</v>
      </c>
      <c r="F25" s="39">
        <f t="shared" si="2"/>
        <v>2</v>
      </c>
      <c r="G25" s="42">
        <f>'5支出分类（部门预算）'!H25</f>
        <v>0</v>
      </c>
      <c r="H25" s="42">
        <f>'5支出分类（部门预算）'!I25+'5支出分类（部门预算）'!M25</f>
        <v>2</v>
      </c>
      <c r="I25" s="39"/>
      <c r="J25" s="39"/>
      <c r="K25" s="39"/>
      <c r="L25" s="39"/>
      <c r="M25" s="39"/>
      <c r="N25" s="39"/>
      <c r="O25" s="39">
        <f>'5支出分类（部门预算）'!J25+'5支出分类（部门预算）'!N25</f>
        <v>0</v>
      </c>
      <c r="P25" s="39"/>
      <c r="Q25" s="39"/>
      <c r="R25" s="39"/>
      <c r="S25" s="39"/>
      <c r="T25" s="39"/>
    </row>
    <row r="26" spans="1:20" ht="22.9" customHeight="1">
      <c r="A26" s="21" t="s">
        <v>182</v>
      </c>
      <c r="B26" s="21" t="s">
        <v>180</v>
      </c>
      <c r="C26" s="93">
        <v>26</v>
      </c>
      <c r="D26" s="47">
        <v>419</v>
      </c>
      <c r="E26" s="47" t="s">
        <v>648</v>
      </c>
      <c r="F26" s="39">
        <f t="shared" si="2"/>
        <v>2400</v>
      </c>
      <c r="G26" s="42">
        <f>'5支出分类（部门预算）'!H26</f>
        <v>0</v>
      </c>
      <c r="H26" s="42">
        <f>'5支出分类（部门预算）'!I26+'5支出分类（部门预算）'!M26</f>
        <v>2400</v>
      </c>
      <c r="I26" s="39">
        <f>'5支出分类（部门预算）'!Q26</f>
        <v>0</v>
      </c>
      <c r="J26" s="39"/>
      <c r="K26" s="39"/>
      <c r="L26" s="39"/>
      <c r="M26" s="39">
        <f>'5支出分类（部门预算）'!S26</f>
        <v>0</v>
      </c>
      <c r="N26" s="39"/>
      <c r="O26" s="39">
        <f>'5支出分类（部门预算）'!J26+'5支出分类（部门预算）'!N26</f>
        <v>0</v>
      </c>
      <c r="P26" s="39"/>
      <c r="Q26" s="39"/>
      <c r="R26" s="39"/>
      <c r="S26" s="39"/>
      <c r="T26" s="39">
        <f>'5支出分类（部门预算）'!U26</f>
        <v>0</v>
      </c>
    </row>
    <row r="27" spans="1:20" ht="22.9" customHeight="1">
      <c r="A27" s="21" t="s">
        <v>182</v>
      </c>
      <c r="B27" s="21" t="s">
        <v>180</v>
      </c>
      <c r="C27" s="93">
        <v>35</v>
      </c>
      <c r="D27" s="47">
        <v>419</v>
      </c>
      <c r="E27" s="47" t="s">
        <v>649</v>
      </c>
      <c r="F27" s="39">
        <f t="shared" si="2"/>
        <v>896.1</v>
      </c>
      <c r="G27" s="42">
        <f>'5支出分类（部门预算）'!H27</f>
        <v>0</v>
      </c>
      <c r="H27" s="42">
        <f>'5支出分类（部门预算）'!I27+'5支出分类（部门预算）'!M27</f>
        <v>896.1</v>
      </c>
      <c r="I27" s="39">
        <f>'5支出分类（部门预算）'!Q27</f>
        <v>0</v>
      </c>
      <c r="J27" s="39"/>
      <c r="K27" s="39"/>
      <c r="L27" s="39"/>
      <c r="M27" s="39">
        <f>'5支出分类（部门预算）'!S27</f>
        <v>0</v>
      </c>
      <c r="N27" s="39"/>
      <c r="O27" s="39">
        <f>'5支出分类（部门预算）'!J27+'5支出分类（部门预算）'!N27</f>
        <v>0</v>
      </c>
      <c r="P27" s="39"/>
      <c r="Q27" s="39"/>
      <c r="R27" s="39"/>
      <c r="S27" s="39"/>
      <c r="T27" s="39">
        <f>'5支出分类（部门预算）'!U27</f>
        <v>0</v>
      </c>
    </row>
    <row r="28" spans="1:20" ht="22.9" customHeight="1">
      <c r="A28" s="21" t="s">
        <v>182</v>
      </c>
      <c r="B28" s="21" t="s">
        <v>180</v>
      </c>
      <c r="C28" s="93">
        <v>99</v>
      </c>
      <c r="D28" s="47">
        <v>419</v>
      </c>
      <c r="E28" s="47" t="s">
        <v>650</v>
      </c>
      <c r="F28" s="39">
        <f t="shared" si="2"/>
        <v>894.16000000000008</v>
      </c>
      <c r="G28" s="42">
        <f>'5支出分类（部门预算）'!H28</f>
        <v>81.400000000000006</v>
      </c>
      <c r="H28" s="42">
        <f>'5支出分类（部门预算）'!I28+'5支出分类（部门预算）'!M28</f>
        <v>380.52</v>
      </c>
      <c r="I28" s="39">
        <f>'5支出分类（部门预算）'!Q28</f>
        <v>255</v>
      </c>
      <c r="J28" s="39"/>
      <c r="K28" s="39"/>
      <c r="L28" s="39"/>
      <c r="M28" s="39">
        <f>'5支出分类（部门预算）'!S28</f>
        <v>0</v>
      </c>
      <c r="N28" s="39"/>
      <c r="O28" s="39">
        <f>'5支出分类（部门预算）'!J28+'5支出分类（部门预算）'!N28</f>
        <v>94.56</v>
      </c>
      <c r="P28" s="39"/>
      <c r="Q28" s="39"/>
      <c r="R28" s="39"/>
      <c r="S28" s="39"/>
      <c r="T28" s="39">
        <f>'5支出分类（部门预算）'!U28</f>
        <v>82.68</v>
      </c>
    </row>
    <row r="29" spans="1:20" ht="22.9" customHeight="1">
      <c r="A29" s="21">
        <v>213</v>
      </c>
      <c r="B29" s="21">
        <v>5</v>
      </c>
      <c r="C29" s="93">
        <v>5</v>
      </c>
      <c r="D29" s="47">
        <v>419</v>
      </c>
      <c r="E29" s="47" t="s">
        <v>651</v>
      </c>
      <c r="F29" s="39">
        <f t="shared" si="2"/>
        <v>620</v>
      </c>
      <c r="G29" s="42">
        <f>'5支出分类（部门预算）'!H29</f>
        <v>0</v>
      </c>
      <c r="H29" s="42">
        <f>'5支出分类（部门预算）'!I29+'5支出分类（部门预算）'!M29</f>
        <v>20</v>
      </c>
      <c r="I29" s="39">
        <f>'5支出分类（部门预算）'!Q29</f>
        <v>0</v>
      </c>
      <c r="J29" s="39"/>
      <c r="K29" s="39"/>
      <c r="L29" s="39"/>
      <c r="M29" s="39">
        <f>'5支出分类（部门预算）'!S29</f>
        <v>600</v>
      </c>
      <c r="N29" s="39"/>
      <c r="O29" s="39">
        <f>'5支出分类（部门预算）'!J29+'5支出分类（部门预算）'!N29</f>
        <v>0</v>
      </c>
      <c r="P29" s="39"/>
      <c r="Q29" s="39"/>
      <c r="R29" s="39"/>
      <c r="S29" s="39"/>
      <c r="T29" s="39">
        <f>'5支出分类（部门预算）'!U29</f>
        <v>0</v>
      </c>
    </row>
    <row r="30" spans="1:20" ht="22.9" customHeight="1">
      <c r="A30" s="21" t="s">
        <v>185</v>
      </c>
      <c r="B30" s="21" t="s">
        <v>188</v>
      </c>
      <c r="C30" s="93" t="s">
        <v>180</v>
      </c>
      <c r="D30" s="47">
        <v>419</v>
      </c>
      <c r="E30" s="94" t="s">
        <v>212</v>
      </c>
      <c r="F30" s="39">
        <f t="shared" si="2"/>
        <v>140.21</v>
      </c>
      <c r="G30" s="42">
        <f>'5支出分类（部门预算）'!H30</f>
        <v>140.21</v>
      </c>
      <c r="H30" s="42">
        <f>'5支出分类（部门预算）'!I30+'5支出分类（部门预算）'!M30</f>
        <v>0</v>
      </c>
      <c r="I30" s="39">
        <f>'5支出分类（部门预算）'!Q30</f>
        <v>0</v>
      </c>
      <c r="J30" s="39"/>
      <c r="K30" s="39"/>
      <c r="L30" s="39"/>
      <c r="M30" s="39">
        <f>'5支出分类（部门预算）'!S30</f>
        <v>0</v>
      </c>
      <c r="N30" s="39"/>
      <c r="O30" s="39">
        <f>'5支出分类（部门预算）'!J30+'5支出分类（部门预算）'!N30</f>
        <v>0</v>
      </c>
      <c r="P30" s="39"/>
      <c r="Q30" s="39"/>
      <c r="R30" s="39"/>
      <c r="S30" s="39"/>
      <c r="T30" s="39">
        <f>'5支出分类（部门预算）'!U30</f>
        <v>0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zoomScale="115" zoomScaleNormal="115" workbookViewId="0">
      <selection activeCell="K12" sqref="K12"/>
    </sheetView>
  </sheetViews>
  <sheetFormatPr defaultColWidth="10" defaultRowHeight="13.5"/>
  <cols>
    <col min="1" max="2" width="4.125" customWidth="1"/>
    <col min="3" max="3" width="4.25" style="36" customWidth="1"/>
    <col min="4" max="4" width="6.125" style="36" customWidth="1"/>
    <col min="5" max="5" width="15.875" style="36" customWidth="1"/>
    <col min="6" max="6" width="9" style="36" customWidth="1"/>
    <col min="7" max="8" width="9" style="36" bestFit="1" customWidth="1"/>
    <col min="9" max="10" width="7.125" style="36" customWidth="1"/>
    <col min="11" max="11" width="9.75" style="36" bestFit="1" customWidth="1"/>
    <col min="12" max="12" width="7.125" customWidth="1"/>
    <col min="13" max="13" width="9" bestFit="1" customWidth="1"/>
    <col min="14" max="14" width="9.75" bestFit="1" customWidth="1"/>
    <col min="15" max="16" width="7.125" customWidth="1"/>
    <col min="17" max="17" width="7.5" bestFit="1" customWidth="1"/>
    <col min="18" max="18" width="7.125" customWidth="1"/>
    <col min="19" max="19" width="9" bestFit="1" customWidth="1"/>
    <col min="20" max="21" width="7.125" customWidth="1"/>
  </cols>
  <sheetData>
    <row r="1" spans="1:21" ht="16.350000000000001" customHeight="1">
      <c r="A1" s="4"/>
      <c r="T1" s="129" t="s">
        <v>213</v>
      </c>
      <c r="U1" s="129"/>
    </row>
    <row r="2" spans="1:21" ht="37.15" customHeight="1">
      <c r="A2" s="130" t="s">
        <v>12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</row>
    <row r="3" spans="1:21" ht="22.35" customHeight="1">
      <c r="A3" s="126" t="s">
        <v>963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7" t="s">
        <v>32</v>
      </c>
      <c r="U3" s="127"/>
    </row>
    <row r="4" spans="1:21" ht="22.35" customHeight="1">
      <c r="A4" s="131" t="s">
        <v>158</v>
      </c>
      <c r="B4" s="131"/>
      <c r="C4" s="131"/>
      <c r="D4" s="132" t="s">
        <v>190</v>
      </c>
      <c r="E4" s="132" t="s">
        <v>191</v>
      </c>
      <c r="F4" s="132" t="s">
        <v>214</v>
      </c>
      <c r="G4" s="132" t="s">
        <v>161</v>
      </c>
      <c r="H4" s="132"/>
      <c r="I4" s="132"/>
      <c r="J4" s="132"/>
      <c r="K4" s="131" t="s">
        <v>162</v>
      </c>
      <c r="L4" s="131"/>
      <c r="M4" s="131"/>
      <c r="N4" s="131"/>
      <c r="O4" s="131"/>
      <c r="P4" s="131"/>
      <c r="Q4" s="131"/>
      <c r="R4" s="131"/>
      <c r="S4" s="131"/>
      <c r="T4" s="131"/>
      <c r="U4" s="131"/>
    </row>
    <row r="5" spans="1:21" ht="39.6" customHeight="1">
      <c r="A5" s="15" t="s">
        <v>166</v>
      </c>
      <c r="B5" s="15" t="s">
        <v>167</v>
      </c>
      <c r="C5" s="111" t="s">
        <v>168</v>
      </c>
      <c r="D5" s="132"/>
      <c r="E5" s="132"/>
      <c r="F5" s="132"/>
      <c r="G5" s="111" t="s">
        <v>136</v>
      </c>
      <c r="H5" s="111" t="s">
        <v>215</v>
      </c>
      <c r="I5" s="111" t="s">
        <v>216</v>
      </c>
      <c r="J5" s="111" t="s">
        <v>201</v>
      </c>
      <c r="K5" s="111" t="s">
        <v>136</v>
      </c>
      <c r="L5" s="15" t="s">
        <v>217</v>
      </c>
      <c r="M5" s="15" t="s">
        <v>218</v>
      </c>
      <c r="N5" s="15" t="s">
        <v>219</v>
      </c>
      <c r="O5" s="15" t="s">
        <v>203</v>
      </c>
      <c r="P5" s="15" t="s">
        <v>220</v>
      </c>
      <c r="Q5" s="15" t="s">
        <v>221</v>
      </c>
      <c r="R5" s="15" t="s">
        <v>222</v>
      </c>
      <c r="S5" s="15" t="s">
        <v>199</v>
      </c>
      <c r="T5" s="15" t="s">
        <v>202</v>
      </c>
      <c r="U5" s="15" t="s">
        <v>206</v>
      </c>
    </row>
    <row r="6" spans="1:21" ht="22.9" customHeight="1">
      <c r="A6" s="10"/>
      <c r="B6" s="10"/>
      <c r="C6" s="90"/>
      <c r="D6" s="90"/>
      <c r="E6" s="90" t="s">
        <v>136</v>
      </c>
      <c r="F6" s="112">
        <v>27949.456378000003</v>
      </c>
      <c r="G6" s="112">
        <v>2626.65</v>
      </c>
      <c r="H6" s="112">
        <v>1972.5200000000002</v>
      </c>
      <c r="I6" s="112">
        <v>559.56999999999994</v>
      </c>
      <c r="J6" s="112">
        <v>94.56</v>
      </c>
      <c r="K6" s="112">
        <v>25322.806378000001</v>
      </c>
      <c r="L6" s="37">
        <v>0</v>
      </c>
      <c r="M6" s="37">
        <v>7486.8163780000004</v>
      </c>
      <c r="N6" s="37">
        <v>14123.31</v>
      </c>
      <c r="O6" s="37">
        <v>0</v>
      </c>
      <c r="P6" s="37">
        <v>0</v>
      </c>
      <c r="Q6" s="37">
        <v>260</v>
      </c>
      <c r="R6" s="37">
        <v>0</v>
      </c>
      <c r="S6" s="37">
        <v>3370</v>
      </c>
      <c r="T6" s="37">
        <v>0</v>
      </c>
      <c r="U6" s="37">
        <v>82.68</v>
      </c>
    </row>
    <row r="7" spans="1:21" ht="22.9" customHeight="1">
      <c r="A7" s="10"/>
      <c r="B7" s="10"/>
      <c r="C7" s="90"/>
      <c r="D7" s="91" t="s">
        <v>154</v>
      </c>
      <c r="E7" s="91" t="s">
        <v>5</v>
      </c>
      <c r="F7" s="113">
        <v>27949.456378000003</v>
      </c>
      <c r="G7" s="113">
        <v>2626.65</v>
      </c>
      <c r="H7" s="113">
        <v>1972.5200000000002</v>
      </c>
      <c r="I7" s="113">
        <v>559.56999999999994</v>
      </c>
      <c r="J7" s="113">
        <v>94.56</v>
      </c>
      <c r="K7" s="113">
        <v>25322.806378000001</v>
      </c>
      <c r="L7" s="40">
        <v>0</v>
      </c>
      <c r="M7" s="40">
        <v>7486.8163780000004</v>
      </c>
      <c r="N7" s="40">
        <v>14123.31</v>
      </c>
      <c r="O7" s="40">
        <v>0</v>
      </c>
      <c r="P7" s="40">
        <v>0</v>
      </c>
      <c r="Q7" s="40">
        <v>260</v>
      </c>
      <c r="R7" s="40">
        <v>0</v>
      </c>
      <c r="S7" s="40">
        <v>3370</v>
      </c>
      <c r="T7" s="40">
        <v>0</v>
      </c>
      <c r="U7" s="40">
        <v>82.68</v>
      </c>
    </row>
    <row r="8" spans="1:21" ht="22.9" customHeight="1">
      <c r="A8" s="19"/>
      <c r="B8" s="19"/>
      <c r="C8" s="90"/>
      <c r="D8" s="91">
        <v>419</v>
      </c>
      <c r="E8" s="91" t="s">
        <v>156</v>
      </c>
      <c r="F8" s="113">
        <v>27949.456378000003</v>
      </c>
      <c r="G8" s="112">
        <v>2626.65</v>
      </c>
      <c r="H8" s="112">
        <v>1972.5200000000002</v>
      </c>
      <c r="I8" s="112">
        <v>559.56999999999994</v>
      </c>
      <c r="J8" s="112">
        <v>94.56</v>
      </c>
      <c r="K8" s="112">
        <v>25322.806378000001</v>
      </c>
      <c r="L8" s="37">
        <v>0</v>
      </c>
      <c r="M8" s="37">
        <v>7486.8163780000004</v>
      </c>
      <c r="N8" s="37">
        <v>14123.31</v>
      </c>
      <c r="O8" s="37">
        <v>0</v>
      </c>
      <c r="P8" s="37">
        <v>0</v>
      </c>
      <c r="Q8" s="37">
        <v>260</v>
      </c>
      <c r="R8" s="37">
        <v>0</v>
      </c>
      <c r="S8" s="37">
        <v>3370</v>
      </c>
      <c r="T8" s="37">
        <v>0</v>
      </c>
      <c r="U8" s="37">
        <v>82.68</v>
      </c>
    </row>
    <row r="9" spans="1:21" ht="22.9" customHeight="1">
      <c r="A9" s="21" t="s">
        <v>943</v>
      </c>
      <c r="B9" s="21" t="s">
        <v>181</v>
      </c>
      <c r="C9" s="93" t="s">
        <v>636</v>
      </c>
      <c r="D9" s="47">
        <v>419</v>
      </c>
      <c r="E9" s="94" t="s">
        <v>955</v>
      </c>
      <c r="F9" s="114">
        <v>5.76</v>
      </c>
      <c r="G9" s="68">
        <v>5.76</v>
      </c>
      <c r="H9" s="68">
        <v>0</v>
      </c>
      <c r="I9" s="68">
        <v>5.76</v>
      </c>
      <c r="J9" s="68">
        <v>0</v>
      </c>
      <c r="K9" s="112"/>
      <c r="L9" s="37"/>
      <c r="M9" s="37"/>
      <c r="N9" s="37"/>
      <c r="O9" s="37"/>
      <c r="P9" s="37"/>
      <c r="Q9" s="37"/>
      <c r="R9" s="37"/>
      <c r="S9" s="37"/>
      <c r="T9" s="37"/>
      <c r="U9" s="37"/>
    </row>
    <row r="10" spans="1:21" ht="22.9" customHeight="1">
      <c r="A10" s="21" t="s">
        <v>170</v>
      </c>
      <c r="B10" s="21" t="s">
        <v>173</v>
      </c>
      <c r="C10" s="93" t="s">
        <v>173</v>
      </c>
      <c r="D10" s="47">
        <v>419</v>
      </c>
      <c r="E10" s="94" t="s">
        <v>240</v>
      </c>
      <c r="F10" s="114">
        <v>191.5</v>
      </c>
      <c r="G10" s="68">
        <v>191.5</v>
      </c>
      <c r="H10" s="68">
        <v>191.5</v>
      </c>
      <c r="I10" s="68">
        <v>0</v>
      </c>
      <c r="J10" s="68">
        <v>0</v>
      </c>
      <c r="K10" s="68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 ht="22.9" customHeight="1">
      <c r="A11" s="21" t="s">
        <v>170</v>
      </c>
      <c r="B11" s="21" t="s">
        <v>173</v>
      </c>
      <c r="C11" s="93" t="s">
        <v>941</v>
      </c>
      <c r="D11" s="47">
        <v>419</v>
      </c>
      <c r="E11" s="94" t="s">
        <v>942</v>
      </c>
      <c r="F11" s="114">
        <v>4.34</v>
      </c>
      <c r="G11" s="68">
        <v>4.34</v>
      </c>
      <c r="H11" s="68">
        <v>4.34</v>
      </c>
      <c r="I11" s="68">
        <v>0</v>
      </c>
      <c r="J11" s="68">
        <v>0</v>
      </c>
      <c r="K11" s="68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1:21" ht="22.9" customHeight="1">
      <c r="A12" s="21" t="s">
        <v>170</v>
      </c>
      <c r="B12" s="21" t="s">
        <v>174</v>
      </c>
      <c r="C12" s="93" t="s">
        <v>174</v>
      </c>
      <c r="D12" s="47">
        <v>419</v>
      </c>
      <c r="E12" s="47" t="s">
        <v>208</v>
      </c>
      <c r="F12" s="114">
        <v>11.73</v>
      </c>
      <c r="G12" s="68">
        <v>11.73</v>
      </c>
      <c r="H12" s="68">
        <v>11.73</v>
      </c>
      <c r="I12" s="68">
        <v>0</v>
      </c>
      <c r="J12" s="68">
        <v>0</v>
      </c>
      <c r="K12" s="68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spans="1:21" ht="22.9" customHeight="1">
      <c r="A13" s="21" t="s">
        <v>176</v>
      </c>
      <c r="B13" s="21" t="s">
        <v>179</v>
      </c>
      <c r="C13" s="93" t="s">
        <v>180</v>
      </c>
      <c r="D13" s="47">
        <v>419</v>
      </c>
      <c r="E13" s="47" t="s">
        <v>209</v>
      </c>
      <c r="F13" s="114">
        <v>72.790000000000006</v>
      </c>
      <c r="G13" s="68">
        <v>72.790000000000006</v>
      </c>
      <c r="H13" s="68">
        <v>72.790000000000006</v>
      </c>
      <c r="I13" s="68">
        <v>0</v>
      </c>
      <c r="J13" s="68">
        <v>0</v>
      </c>
      <c r="K13" s="68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pans="1:21" ht="22.9" customHeight="1">
      <c r="A14" s="21" t="s">
        <v>176</v>
      </c>
      <c r="B14" s="21" t="s">
        <v>179</v>
      </c>
      <c r="C14" s="93" t="s">
        <v>188</v>
      </c>
      <c r="D14" s="47">
        <v>419</v>
      </c>
      <c r="E14" s="94" t="s">
        <v>965</v>
      </c>
      <c r="F14" s="114">
        <v>27.99</v>
      </c>
      <c r="G14" s="68">
        <v>27.99</v>
      </c>
      <c r="H14" s="68">
        <v>27.99</v>
      </c>
      <c r="I14" s="68">
        <v>0</v>
      </c>
      <c r="J14" s="68">
        <v>0</v>
      </c>
      <c r="K14" s="68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ht="22.9" customHeight="1">
      <c r="A15" s="21" t="s">
        <v>176</v>
      </c>
      <c r="B15" s="21" t="s">
        <v>179</v>
      </c>
      <c r="C15" s="93" t="s">
        <v>181</v>
      </c>
      <c r="D15" s="47">
        <v>419</v>
      </c>
      <c r="E15" s="47" t="s">
        <v>210</v>
      </c>
      <c r="F15" s="114">
        <v>11.66</v>
      </c>
      <c r="G15" s="68">
        <v>11.66</v>
      </c>
      <c r="H15" s="68">
        <v>11.66</v>
      </c>
      <c r="I15" s="68">
        <v>0</v>
      </c>
      <c r="J15" s="68">
        <v>0</v>
      </c>
      <c r="K15" s="68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21" ht="22.9" customHeight="1">
      <c r="A16" s="21" t="s">
        <v>182</v>
      </c>
      <c r="B16" s="21" t="s">
        <v>180</v>
      </c>
      <c r="C16" s="93" t="s">
        <v>180</v>
      </c>
      <c r="D16" s="47">
        <v>419</v>
      </c>
      <c r="E16" s="47" t="s">
        <v>211</v>
      </c>
      <c r="F16" s="114">
        <v>1439.826378</v>
      </c>
      <c r="G16" s="68">
        <v>1238.31</v>
      </c>
      <c r="H16" s="68">
        <v>1087.52</v>
      </c>
      <c r="I16" s="68">
        <v>150.79</v>
      </c>
      <c r="J16" s="68">
        <v>0</v>
      </c>
      <c r="K16" s="68">
        <v>201.51637799999997</v>
      </c>
      <c r="L16" s="42"/>
      <c r="M16" s="68">
        <v>201.51637799999997</v>
      </c>
      <c r="N16" s="68"/>
      <c r="O16" s="68"/>
      <c r="P16" s="68"/>
      <c r="Q16" s="68"/>
      <c r="R16" s="68"/>
      <c r="S16" s="68"/>
      <c r="T16" s="68"/>
      <c r="U16" s="42"/>
    </row>
    <row r="17" spans="1:21" ht="22.9" customHeight="1">
      <c r="A17" s="21" t="s">
        <v>182</v>
      </c>
      <c r="B17" s="21" t="s">
        <v>180</v>
      </c>
      <c r="C17" s="93">
        <v>2</v>
      </c>
      <c r="D17" s="47">
        <v>419</v>
      </c>
      <c r="E17" s="115" t="s">
        <v>956</v>
      </c>
      <c r="F17" s="114">
        <v>20</v>
      </c>
      <c r="G17" s="68">
        <v>0</v>
      </c>
      <c r="H17" s="68">
        <v>0</v>
      </c>
      <c r="I17" s="68">
        <v>0</v>
      </c>
      <c r="J17" s="68">
        <v>0</v>
      </c>
      <c r="K17" s="68">
        <v>20</v>
      </c>
      <c r="L17" s="42"/>
      <c r="M17" s="68">
        <v>20</v>
      </c>
      <c r="N17" s="68"/>
      <c r="O17" s="68"/>
      <c r="P17" s="68"/>
      <c r="Q17" s="68"/>
      <c r="R17" s="68"/>
      <c r="S17" s="68"/>
      <c r="T17" s="68"/>
      <c r="U17" s="42"/>
    </row>
    <row r="18" spans="1:21" ht="22.9" customHeight="1">
      <c r="A18" s="101" t="s">
        <v>182</v>
      </c>
      <c r="B18" s="101" t="s">
        <v>180</v>
      </c>
      <c r="C18" s="116" t="s">
        <v>927</v>
      </c>
      <c r="D18" s="47">
        <v>419</v>
      </c>
      <c r="E18" s="47" t="s">
        <v>960</v>
      </c>
      <c r="F18" s="114">
        <v>162.48999999999998</v>
      </c>
      <c r="G18" s="68">
        <v>162.48999999999998</v>
      </c>
      <c r="H18" s="68">
        <v>142.94999999999999</v>
      </c>
      <c r="I18" s="68">
        <v>19.54</v>
      </c>
      <c r="J18" s="68">
        <v>0</v>
      </c>
      <c r="K18" s="68">
        <v>0</v>
      </c>
      <c r="L18" s="42"/>
      <c r="M18" s="68"/>
      <c r="N18" s="68"/>
      <c r="O18" s="68"/>
      <c r="P18" s="68"/>
      <c r="Q18" s="68"/>
      <c r="R18" s="68"/>
      <c r="S18" s="68"/>
      <c r="T18" s="68"/>
      <c r="U18" s="42"/>
    </row>
    <row r="19" spans="1:21" ht="22.9" customHeight="1">
      <c r="A19" s="21" t="s">
        <v>182</v>
      </c>
      <c r="B19" s="21" t="s">
        <v>180</v>
      </c>
      <c r="C19" s="93">
        <v>6</v>
      </c>
      <c r="D19" s="47">
        <v>419</v>
      </c>
      <c r="E19" s="47" t="s">
        <v>643</v>
      </c>
      <c r="F19" s="114">
        <v>99</v>
      </c>
      <c r="G19" s="68">
        <v>0</v>
      </c>
      <c r="H19" s="68">
        <v>0</v>
      </c>
      <c r="I19" s="68">
        <v>0</v>
      </c>
      <c r="J19" s="68">
        <v>0</v>
      </c>
      <c r="K19" s="68">
        <v>99</v>
      </c>
      <c r="L19" s="43"/>
      <c r="M19" s="69">
        <v>99</v>
      </c>
      <c r="N19" s="70"/>
      <c r="O19" s="68"/>
      <c r="P19" s="69"/>
      <c r="Q19" s="69"/>
      <c r="R19" s="69"/>
      <c r="S19" s="70"/>
      <c r="T19" s="68"/>
      <c r="U19" s="43"/>
    </row>
    <row r="20" spans="1:21" ht="22.9" customHeight="1">
      <c r="A20" s="21" t="s">
        <v>182</v>
      </c>
      <c r="B20" s="21" t="s">
        <v>180</v>
      </c>
      <c r="C20" s="93">
        <v>8</v>
      </c>
      <c r="D20" s="47">
        <v>419</v>
      </c>
      <c r="E20" s="47" t="s">
        <v>644</v>
      </c>
      <c r="F20" s="114">
        <v>392.19</v>
      </c>
      <c r="G20" s="68">
        <v>0</v>
      </c>
      <c r="H20" s="68">
        <v>0</v>
      </c>
      <c r="I20" s="68">
        <v>0</v>
      </c>
      <c r="J20" s="68">
        <v>0</v>
      </c>
      <c r="K20" s="68">
        <v>392.19</v>
      </c>
      <c r="L20" s="43"/>
      <c r="M20" s="69">
        <v>235</v>
      </c>
      <c r="N20" s="70">
        <v>152.19</v>
      </c>
      <c r="O20" s="68"/>
      <c r="P20" s="69"/>
      <c r="Q20" s="69">
        <v>5</v>
      </c>
      <c r="R20" s="69"/>
      <c r="S20" s="70"/>
      <c r="T20" s="68"/>
      <c r="U20" s="43"/>
    </row>
    <row r="21" spans="1:21" ht="22.9" customHeight="1">
      <c r="A21" s="21" t="s">
        <v>182</v>
      </c>
      <c r="B21" s="21" t="s">
        <v>180</v>
      </c>
      <c r="C21" s="93">
        <v>9</v>
      </c>
      <c r="D21" s="47">
        <v>419</v>
      </c>
      <c r="E21" s="47" t="s">
        <v>645</v>
      </c>
      <c r="F21" s="114">
        <v>35</v>
      </c>
      <c r="G21" s="68">
        <v>0</v>
      </c>
      <c r="H21" s="68">
        <v>0</v>
      </c>
      <c r="I21" s="68">
        <v>0</v>
      </c>
      <c r="J21" s="68">
        <v>0</v>
      </c>
      <c r="K21" s="68">
        <v>35</v>
      </c>
      <c r="L21" s="43"/>
      <c r="M21" s="69">
        <v>35</v>
      </c>
      <c r="N21" s="70"/>
      <c r="O21" s="68"/>
      <c r="P21" s="69"/>
      <c r="Q21" s="69"/>
      <c r="R21" s="69"/>
      <c r="S21" s="70"/>
      <c r="T21" s="68"/>
      <c r="U21" s="43"/>
    </row>
    <row r="22" spans="1:21" ht="22.9" customHeight="1">
      <c r="A22" s="21" t="s">
        <v>182</v>
      </c>
      <c r="B22" s="21" t="s">
        <v>180</v>
      </c>
      <c r="C22" s="93" t="s">
        <v>946</v>
      </c>
      <c r="D22" s="47">
        <v>419</v>
      </c>
      <c r="E22" s="47" t="s">
        <v>938</v>
      </c>
      <c r="F22" s="114">
        <v>1666.51</v>
      </c>
      <c r="G22" s="68">
        <v>241.39000000000001</v>
      </c>
      <c r="H22" s="68">
        <v>200.43</v>
      </c>
      <c r="I22" s="68">
        <v>40.96</v>
      </c>
      <c r="J22" s="68">
        <v>0</v>
      </c>
      <c r="K22" s="68">
        <v>1425.12</v>
      </c>
      <c r="L22" s="43"/>
      <c r="M22" s="69">
        <v>54</v>
      </c>
      <c r="N22" s="70">
        <v>1371.12</v>
      </c>
      <c r="O22" s="68"/>
      <c r="P22" s="69"/>
      <c r="Q22" s="69"/>
      <c r="R22" s="69"/>
      <c r="S22" s="70"/>
      <c r="T22" s="68"/>
      <c r="U22" s="43"/>
    </row>
    <row r="23" spans="1:21" ht="22.9" customHeight="1">
      <c r="A23" s="21" t="s">
        <v>182</v>
      </c>
      <c r="B23" s="21" t="s">
        <v>180</v>
      </c>
      <c r="C23" s="93">
        <v>20</v>
      </c>
      <c r="D23" s="47">
        <v>419</v>
      </c>
      <c r="E23" s="47" t="s">
        <v>646</v>
      </c>
      <c r="F23" s="114">
        <v>4800</v>
      </c>
      <c r="G23" s="68">
        <v>0</v>
      </c>
      <c r="H23" s="68">
        <v>0</v>
      </c>
      <c r="I23" s="68">
        <v>0</v>
      </c>
      <c r="J23" s="68">
        <v>0</v>
      </c>
      <c r="K23" s="68">
        <v>4800</v>
      </c>
      <c r="L23" s="43"/>
      <c r="M23" s="69"/>
      <c r="N23" s="70">
        <v>4800</v>
      </c>
      <c r="O23" s="68"/>
      <c r="P23" s="69"/>
      <c r="Q23" s="69"/>
      <c r="R23" s="69"/>
      <c r="S23" s="70"/>
      <c r="T23" s="68"/>
      <c r="U23" s="43"/>
    </row>
    <row r="24" spans="1:21" ht="22.9" customHeight="1">
      <c r="A24" s="21" t="s">
        <v>182</v>
      </c>
      <c r="B24" s="21" t="s">
        <v>180</v>
      </c>
      <c r="C24" s="93">
        <v>22</v>
      </c>
      <c r="D24" s="47">
        <v>419</v>
      </c>
      <c r="E24" s="47" t="s">
        <v>647</v>
      </c>
      <c r="F24" s="114">
        <v>14056.2</v>
      </c>
      <c r="G24" s="68">
        <v>0</v>
      </c>
      <c r="H24" s="68">
        <v>0</v>
      </c>
      <c r="I24" s="68">
        <v>0</v>
      </c>
      <c r="J24" s="68">
        <v>0</v>
      </c>
      <c r="K24" s="68">
        <v>14056.2</v>
      </c>
      <c r="L24" s="43"/>
      <c r="M24" s="69">
        <v>3486.2</v>
      </c>
      <c r="N24" s="70">
        <v>7800</v>
      </c>
      <c r="O24" s="68"/>
      <c r="P24" s="69"/>
      <c r="Q24" s="69"/>
      <c r="R24" s="69"/>
      <c r="S24" s="70">
        <v>2770</v>
      </c>
      <c r="T24" s="68"/>
      <c r="U24" s="43"/>
    </row>
    <row r="25" spans="1:21" ht="22.9" customHeight="1">
      <c r="A25" s="21" t="s">
        <v>182</v>
      </c>
      <c r="B25" s="21" t="s">
        <v>180</v>
      </c>
      <c r="C25" s="93">
        <v>24</v>
      </c>
      <c r="D25" s="47">
        <v>419</v>
      </c>
      <c r="E25" s="115" t="s">
        <v>966</v>
      </c>
      <c r="F25" s="114">
        <v>2</v>
      </c>
      <c r="G25" s="68">
        <v>0</v>
      </c>
      <c r="H25" s="68">
        <v>0</v>
      </c>
      <c r="I25" s="68">
        <v>0</v>
      </c>
      <c r="J25" s="68">
        <v>0</v>
      </c>
      <c r="K25" s="68">
        <v>2</v>
      </c>
      <c r="L25" s="43"/>
      <c r="M25" s="69">
        <v>2</v>
      </c>
      <c r="N25" s="70"/>
      <c r="O25" s="68"/>
      <c r="P25" s="69"/>
      <c r="Q25" s="69"/>
      <c r="R25" s="69"/>
      <c r="S25" s="70"/>
      <c r="T25" s="68"/>
      <c r="U25" s="43"/>
    </row>
    <row r="26" spans="1:21" ht="22.9" customHeight="1">
      <c r="A26" s="21" t="s">
        <v>182</v>
      </c>
      <c r="B26" s="21" t="s">
        <v>180</v>
      </c>
      <c r="C26" s="93">
        <v>26</v>
      </c>
      <c r="D26" s="47">
        <v>419</v>
      </c>
      <c r="E26" s="47" t="s">
        <v>648</v>
      </c>
      <c r="F26" s="114">
        <v>2400</v>
      </c>
      <c r="G26" s="68">
        <v>0</v>
      </c>
      <c r="H26" s="68">
        <v>0</v>
      </c>
      <c r="I26" s="68">
        <v>0</v>
      </c>
      <c r="J26" s="68">
        <v>0</v>
      </c>
      <c r="K26" s="68">
        <v>2400</v>
      </c>
      <c r="L26" s="43"/>
      <c r="M26" s="69">
        <v>2400</v>
      </c>
      <c r="N26" s="70"/>
      <c r="O26" s="68"/>
      <c r="P26" s="69"/>
      <c r="Q26" s="69"/>
      <c r="R26" s="69"/>
      <c r="S26" s="70"/>
      <c r="T26" s="68"/>
      <c r="U26" s="43"/>
    </row>
    <row r="27" spans="1:21" ht="22.9" customHeight="1">
      <c r="A27" s="21" t="s">
        <v>182</v>
      </c>
      <c r="B27" s="21" t="s">
        <v>180</v>
      </c>
      <c r="C27" s="93">
        <v>35</v>
      </c>
      <c r="D27" s="47">
        <v>419</v>
      </c>
      <c r="E27" s="47" t="s">
        <v>649</v>
      </c>
      <c r="F27" s="114">
        <v>896.1</v>
      </c>
      <c r="G27" s="68">
        <v>0</v>
      </c>
      <c r="H27" s="68">
        <v>0</v>
      </c>
      <c r="I27" s="68">
        <v>0</v>
      </c>
      <c r="J27" s="68">
        <v>0</v>
      </c>
      <c r="K27" s="68">
        <v>896.1</v>
      </c>
      <c r="L27" s="43"/>
      <c r="M27" s="69">
        <v>896.1</v>
      </c>
      <c r="N27" s="70"/>
      <c r="O27" s="68"/>
      <c r="P27" s="69"/>
      <c r="Q27" s="69"/>
      <c r="R27" s="69"/>
      <c r="S27" s="70"/>
      <c r="T27" s="68"/>
      <c r="U27" s="43"/>
    </row>
    <row r="28" spans="1:21" ht="22.9" customHeight="1">
      <c r="A28" s="21" t="s">
        <v>182</v>
      </c>
      <c r="B28" s="21" t="s">
        <v>180</v>
      </c>
      <c r="C28" s="93">
        <v>99</v>
      </c>
      <c r="D28" s="47">
        <v>419</v>
      </c>
      <c r="E28" s="47" t="s">
        <v>650</v>
      </c>
      <c r="F28" s="114">
        <v>894.16000000000008</v>
      </c>
      <c r="G28" s="68">
        <v>518.48</v>
      </c>
      <c r="H28" s="68">
        <v>81.400000000000006</v>
      </c>
      <c r="I28" s="68">
        <v>342.52</v>
      </c>
      <c r="J28" s="68">
        <v>94.56</v>
      </c>
      <c r="K28" s="68">
        <v>375.68</v>
      </c>
      <c r="L28" s="42"/>
      <c r="M28" s="68">
        <v>38</v>
      </c>
      <c r="N28" s="68"/>
      <c r="O28" s="68"/>
      <c r="P28" s="68"/>
      <c r="Q28" s="68">
        <v>255</v>
      </c>
      <c r="R28" s="68"/>
      <c r="S28" s="68"/>
      <c r="T28" s="68"/>
      <c r="U28" s="42">
        <v>82.68</v>
      </c>
    </row>
    <row r="29" spans="1:21" ht="22.9" customHeight="1">
      <c r="A29" s="21">
        <v>213</v>
      </c>
      <c r="B29" s="21">
        <v>5</v>
      </c>
      <c r="C29" s="93">
        <v>5</v>
      </c>
      <c r="D29" s="47">
        <v>419</v>
      </c>
      <c r="E29" s="47" t="s">
        <v>651</v>
      </c>
      <c r="F29" s="114">
        <v>620</v>
      </c>
      <c r="G29" s="68">
        <v>0</v>
      </c>
      <c r="H29" s="68">
        <v>0</v>
      </c>
      <c r="I29" s="68">
        <v>0</v>
      </c>
      <c r="J29" s="68">
        <v>0</v>
      </c>
      <c r="K29" s="68">
        <v>620</v>
      </c>
      <c r="L29" s="42"/>
      <c r="M29" s="68">
        <v>20</v>
      </c>
      <c r="N29" s="68"/>
      <c r="O29" s="68"/>
      <c r="P29" s="68"/>
      <c r="Q29" s="68"/>
      <c r="R29" s="68"/>
      <c r="S29" s="68">
        <v>600</v>
      </c>
      <c r="T29" s="68"/>
      <c r="U29" s="42"/>
    </row>
    <row r="30" spans="1:21" ht="22.9" customHeight="1">
      <c r="A30" s="21" t="s">
        <v>185</v>
      </c>
      <c r="B30" s="21" t="s">
        <v>188</v>
      </c>
      <c r="C30" s="93" t="s">
        <v>180</v>
      </c>
      <c r="D30" s="47">
        <v>419</v>
      </c>
      <c r="E30" s="94" t="s">
        <v>212</v>
      </c>
      <c r="F30" s="114">
        <v>140.21</v>
      </c>
      <c r="G30" s="68">
        <v>140.21</v>
      </c>
      <c r="H30" s="68">
        <v>140.21</v>
      </c>
      <c r="I30" s="68">
        <v>0</v>
      </c>
      <c r="J30" s="68">
        <v>0</v>
      </c>
      <c r="K30" s="68">
        <v>0</v>
      </c>
      <c r="L30" s="42"/>
      <c r="M30" s="68"/>
      <c r="N30" s="68"/>
      <c r="O30" s="68"/>
      <c r="P30" s="68"/>
      <c r="Q30" s="68"/>
      <c r="R30" s="68"/>
      <c r="S30" s="68"/>
      <c r="T30" s="68"/>
      <c r="U30" s="42"/>
    </row>
  </sheetData>
  <mergeCells count="10"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13" zoomScale="115" zoomScaleNormal="115" workbookViewId="0">
      <selection activeCell="D19" sqref="D19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</cols>
  <sheetData>
    <row r="1" spans="1:4" ht="16.350000000000001" customHeight="1">
      <c r="A1" s="4"/>
      <c r="D1" s="7" t="s">
        <v>223</v>
      </c>
    </row>
    <row r="2" spans="1:4" ht="31.9" customHeight="1">
      <c r="A2" s="130" t="s">
        <v>13</v>
      </c>
      <c r="B2" s="130"/>
      <c r="C2" s="130"/>
      <c r="D2" s="130"/>
    </row>
    <row r="3" spans="1:4" ht="18.95" customHeight="1">
      <c r="A3" s="126" t="s">
        <v>963</v>
      </c>
      <c r="B3" s="126"/>
      <c r="C3" s="126"/>
      <c r="D3" s="8" t="s">
        <v>32</v>
      </c>
    </row>
    <row r="4" spans="1:4" ht="20.25" customHeight="1">
      <c r="A4" s="128" t="s">
        <v>33</v>
      </c>
      <c r="B4" s="128"/>
      <c r="C4" s="128" t="s">
        <v>34</v>
      </c>
      <c r="D4" s="128"/>
    </row>
    <row r="5" spans="1:4" ht="20.25" customHeight="1">
      <c r="A5" s="9" t="s">
        <v>35</v>
      </c>
      <c r="B5" s="9" t="s">
        <v>36</v>
      </c>
      <c r="C5" s="9" t="s">
        <v>35</v>
      </c>
      <c r="D5" s="9" t="s">
        <v>36</v>
      </c>
    </row>
    <row r="6" spans="1:4" ht="20.25" customHeight="1">
      <c r="A6" s="10" t="s">
        <v>224</v>
      </c>
      <c r="B6" s="14">
        <v>27495.656378</v>
      </c>
      <c r="C6" s="10" t="s">
        <v>225</v>
      </c>
      <c r="D6" s="16">
        <v>27949.456377999999</v>
      </c>
    </row>
    <row r="7" spans="1:4" ht="20.25" customHeight="1">
      <c r="A7" s="12" t="s">
        <v>226</v>
      </c>
      <c r="B7" s="11">
        <v>27495.656378</v>
      </c>
      <c r="C7" s="12" t="s">
        <v>41</v>
      </c>
      <c r="D7" s="13">
        <v>5.76</v>
      </c>
    </row>
    <row r="8" spans="1:4" ht="20.25" customHeight="1">
      <c r="A8" s="12" t="s">
        <v>227</v>
      </c>
      <c r="B8" s="11">
        <v>27430.656378</v>
      </c>
      <c r="C8" s="12" t="s">
        <v>45</v>
      </c>
      <c r="D8" s="13"/>
    </row>
    <row r="9" spans="1:4" ht="31.15" customHeight="1">
      <c r="A9" s="12" t="s">
        <v>48</v>
      </c>
      <c r="B9" s="11">
        <v>65</v>
      </c>
      <c r="C9" s="12" t="s">
        <v>49</v>
      </c>
      <c r="D9" s="13"/>
    </row>
    <row r="10" spans="1:4" ht="20.25" customHeight="1">
      <c r="A10" s="12" t="s">
        <v>228</v>
      </c>
      <c r="B10" s="11"/>
      <c r="C10" s="12" t="s">
        <v>53</v>
      </c>
      <c r="D10" s="13"/>
    </row>
    <row r="11" spans="1:4" ht="20.25" customHeight="1">
      <c r="A11" s="12" t="s">
        <v>229</v>
      </c>
      <c r="B11" s="11"/>
      <c r="C11" s="12" t="s">
        <v>57</v>
      </c>
      <c r="D11" s="13"/>
    </row>
    <row r="12" spans="1:4" ht="20.25" customHeight="1">
      <c r="A12" s="12" t="s">
        <v>230</v>
      </c>
      <c r="B12" s="11"/>
      <c r="C12" s="12" t="s">
        <v>61</v>
      </c>
      <c r="D12" s="13"/>
    </row>
    <row r="13" spans="1:4" ht="20.25" customHeight="1">
      <c r="A13" s="10" t="s">
        <v>231</v>
      </c>
      <c r="B13" s="14">
        <v>453.8</v>
      </c>
      <c r="C13" s="12" t="s">
        <v>65</v>
      </c>
      <c r="D13" s="13"/>
    </row>
    <row r="14" spans="1:4" ht="20.25" customHeight="1">
      <c r="A14" s="12" t="s">
        <v>226</v>
      </c>
      <c r="B14" s="11">
        <v>453.8</v>
      </c>
      <c r="C14" s="12" t="s">
        <v>69</v>
      </c>
      <c r="D14" s="13">
        <v>207.57</v>
      </c>
    </row>
    <row r="15" spans="1:4" ht="20.25" customHeight="1">
      <c r="A15" s="12" t="s">
        <v>228</v>
      </c>
      <c r="B15" s="11"/>
      <c r="C15" s="12" t="s">
        <v>73</v>
      </c>
      <c r="D15" s="13"/>
    </row>
    <row r="16" spans="1:4" ht="20.25" customHeight="1">
      <c r="A16" s="12" t="s">
        <v>229</v>
      </c>
      <c r="B16" s="11"/>
      <c r="C16" s="12" t="s">
        <v>77</v>
      </c>
      <c r="D16" s="13">
        <v>112.44</v>
      </c>
    </row>
    <row r="17" spans="1:4" ht="20.25" customHeight="1">
      <c r="A17" s="12" t="s">
        <v>230</v>
      </c>
      <c r="B17" s="11"/>
      <c r="C17" s="12" t="s">
        <v>81</v>
      </c>
      <c r="D17" s="13"/>
    </row>
    <row r="18" spans="1:4" ht="20.25" customHeight="1">
      <c r="A18" s="12"/>
      <c r="B18" s="11"/>
      <c r="C18" s="12" t="s">
        <v>85</v>
      </c>
      <c r="D18" s="13"/>
    </row>
    <row r="19" spans="1:4" ht="20.25" customHeight="1">
      <c r="A19" s="12"/>
      <c r="B19" s="12"/>
      <c r="C19" s="12" t="s">
        <v>89</v>
      </c>
      <c r="D19" s="13">
        <v>27483.476377999999</v>
      </c>
    </row>
    <row r="20" spans="1:4" ht="20.25" customHeight="1">
      <c r="A20" s="12"/>
      <c r="B20" s="12"/>
      <c r="C20" s="12" t="s">
        <v>93</v>
      </c>
      <c r="D20" s="13"/>
    </row>
    <row r="21" spans="1:4" ht="20.25" customHeight="1">
      <c r="A21" s="12"/>
      <c r="B21" s="12"/>
      <c r="C21" s="12" t="s">
        <v>97</v>
      </c>
      <c r="D21" s="13"/>
    </row>
    <row r="22" spans="1:4" ht="20.25" customHeight="1">
      <c r="A22" s="12"/>
      <c r="B22" s="12"/>
      <c r="C22" s="12" t="s">
        <v>100</v>
      </c>
      <c r="D22" s="13"/>
    </row>
    <row r="23" spans="1:4" ht="20.25" customHeight="1">
      <c r="A23" s="12"/>
      <c r="B23" s="12"/>
      <c r="C23" s="12" t="s">
        <v>103</v>
      </c>
      <c r="D23" s="13"/>
    </row>
    <row r="24" spans="1:4" ht="20.25" customHeight="1">
      <c r="A24" s="12"/>
      <c r="B24" s="12"/>
      <c r="C24" s="12" t="s">
        <v>105</v>
      </c>
      <c r="D24" s="13"/>
    </row>
    <row r="25" spans="1:4" ht="20.25" customHeight="1">
      <c r="A25" s="12"/>
      <c r="B25" s="12"/>
      <c r="C25" s="12" t="s">
        <v>107</v>
      </c>
      <c r="D25" s="13"/>
    </row>
    <row r="26" spans="1:4" ht="20.25" customHeight="1">
      <c r="A26" s="12"/>
      <c r="B26" s="12"/>
      <c r="C26" s="12" t="s">
        <v>109</v>
      </c>
      <c r="D26" s="13">
        <v>140.21</v>
      </c>
    </row>
    <row r="27" spans="1:4" ht="20.25" customHeight="1">
      <c r="A27" s="12"/>
      <c r="B27" s="12"/>
      <c r="C27" s="12" t="s">
        <v>111</v>
      </c>
      <c r="D27" s="13"/>
    </row>
    <row r="28" spans="1:4" ht="20.25" customHeight="1">
      <c r="A28" s="12"/>
      <c r="B28" s="12"/>
      <c r="C28" s="12" t="s">
        <v>113</v>
      </c>
      <c r="D28" s="13"/>
    </row>
    <row r="29" spans="1:4" ht="20.25" customHeight="1">
      <c r="A29" s="12"/>
      <c r="B29" s="12"/>
      <c r="C29" s="12" t="s">
        <v>115</v>
      </c>
      <c r="D29" s="13"/>
    </row>
    <row r="30" spans="1:4" ht="20.25" customHeight="1">
      <c r="A30" s="12"/>
      <c r="B30" s="12"/>
      <c r="C30" s="12" t="s">
        <v>117</v>
      </c>
      <c r="D30" s="13"/>
    </row>
    <row r="31" spans="1:4" ht="20.25" customHeight="1">
      <c r="A31" s="12"/>
      <c r="B31" s="12"/>
      <c r="C31" s="12" t="s">
        <v>119</v>
      </c>
      <c r="D31" s="13"/>
    </row>
    <row r="32" spans="1:4" ht="20.25" customHeight="1">
      <c r="A32" s="12"/>
      <c r="B32" s="12"/>
      <c r="C32" s="12" t="s">
        <v>121</v>
      </c>
      <c r="D32" s="13"/>
    </row>
    <row r="33" spans="1:4" ht="20.25" customHeight="1">
      <c r="A33" s="12"/>
      <c r="B33" s="12"/>
      <c r="C33" s="12" t="s">
        <v>123</v>
      </c>
      <c r="D33" s="13"/>
    </row>
    <row r="34" spans="1:4" ht="20.25" customHeight="1">
      <c r="A34" s="12"/>
      <c r="B34" s="12"/>
      <c r="C34" s="12" t="s">
        <v>124</v>
      </c>
      <c r="D34" s="13"/>
    </row>
    <row r="35" spans="1:4" ht="20.25" customHeight="1">
      <c r="A35" s="12"/>
      <c r="B35" s="12"/>
      <c r="C35" s="12" t="s">
        <v>125</v>
      </c>
      <c r="D35" s="13"/>
    </row>
    <row r="36" spans="1:4" ht="20.25" customHeight="1">
      <c r="A36" s="12"/>
      <c r="B36" s="12"/>
      <c r="C36" s="12" t="s">
        <v>126</v>
      </c>
      <c r="D36" s="13"/>
    </row>
    <row r="37" spans="1:4" ht="20.25" customHeight="1">
      <c r="A37" s="12"/>
      <c r="B37" s="12"/>
      <c r="C37" s="12"/>
      <c r="D37" s="12"/>
    </row>
    <row r="38" spans="1:4" ht="20.25" customHeight="1">
      <c r="A38" s="10"/>
      <c r="B38" s="10"/>
      <c r="C38" s="10" t="s">
        <v>232</v>
      </c>
      <c r="D38" s="14"/>
    </row>
    <row r="39" spans="1:4" ht="20.25" customHeight="1">
      <c r="A39" s="10"/>
      <c r="B39" s="10"/>
      <c r="C39" s="10"/>
      <c r="D39" s="10"/>
    </row>
    <row r="40" spans="1:4" ht="20.25" customHeight="1">
      <c r="A40" s="15" t="s">
        <v>233</v>
      </c>
      <c r="B40" s="14">
        <v>27949.456377999999</v>
      </c>
      <c r="C40" s="15" t="s">
        <v>234</v>
      </c>
      <c r="D40" s="16">
        <v>27949.456377999999</v>
      </c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zoomScale="115" zoomScaleNormal="115" workbookViewId="0">
      <pane ySplit="6" topLeftCell="A7" activePane="bottomLeft" state="frozen"/>
      <selection pane="bottomLeft" activeCell="J31" sqref="J31"/>
    </sheetView>
  </sheetViews>
  <sheetFormatPr defaultColWidth="10" defaultRowHeight="13.5"/>
  <cols>
    <col min="1" max="1" width="3.625" style="36" customWidth="1"/>
    <col min="2" max="2" width="4.875" style="36" customWidth="1"/>
    <col min="3" max="3" width="4.75" style="36" customWidth="1"/>
    <col min="4" max="4" width="14.625" style="36" customWidth="1"/>
    <col min="5" max="5" width="24.875" style="36" customWidth="1"/>
    <col min="6" max="6" width="14" style="36" customWidth="1"/>
    <col min="7" max="7" width="11.5" style="36" customWidth="1"/>
    <col min="8" max="8" width="9.125" style="36" customWidth="1"/>
    <col min="9" max="9" width="10.5" style="36" customWidth="1"/>
    <col min="10" max="10" width="11.375" style="36" customWidth="1"/>
    <col min="11" max="11" width="15.875" style="36" customWidth="1"/>
    <col min="12" max="16384" width="10" style="36"/>
  </cols>
  <sheetData>
    <row r="1" spans="1:11" ht="16.350000000000001" customHeight="1">
      <c r="A1" s="108"/>
      <c r="D1" s="108"/>
      <c r="K1" s="109" t="s">
        <v>235</v>
      </c>
    </row>
    <row r="2" spans="1:11" ht="43.15" customHeight="1">
      <c r="A2" s="133" t="s">
        <v>14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ht="24.2" customHeight="1">
      <c r="A3" s="162" t="s">
        <v>963</v>
      </c>
      <c r="B3" s="162"/>
      <c r="C3" s="162"/>
      <c r="D3" s="162"/>
      <c r="E3" s="162"/>
      <c r="F3" s="162"/>
      <c r="G3" s="162"/>
      <c r="H3" s="162"/>
      <c r="I3" s="162"/>
      <c r="J3" s="163" t="s">
        <v>32</v>
      </c>
      <c r="K3" s="163"/>
    </row>
    <row r="4" spans="1:11" ht="19.899999999999999" customHeight="1">
      <c r="A4" s="164" t="s">
        <v>158</v>
      </c>
      <c r="B4" s="165"/>
      <c r="C4" s="166"/>
      <c r="D4" s="167" t="s">
        <v>159</v>
      </c>
      <c r="E4" s="167" t="s">
        <v>160</v>
      </c>
      <c r="F4" s="167" t="s">
        <v>136</v>
      </c>
      <c r="G4" s="168" t="s">
        <v>161</v>
      </c>
      <c r="H4" s="169"/>
      <c r="I4" s="169"/>
      <c r="J4" s="170"/>
      <c r="K4" s="167" t="s">
        <v>162</v>
      </c>
    </row>
    <row r="5" spans="1:11" ht="19.899999999999999" customHeight="1">
      <c r="A5" s="171"/>
      <c r="B5" s="172"/>
      <c r="C5" s="173"/>
      <c r="D5" s="174"/>
      <c r="E5" s="174"/>
      <c r="F5" s="174"/>
      <c r="G5" s="167" t="s">
        <v>138</v>
      </c>
      <c r="H5" s="168" t="s">
        <v>236</v>
      </c>
      <c r="I5" s="170"/>
      <c r="J5" s="167" t="s">
        <v>237</v>
      </c>
      <c r="K5" s="174"/>
    </row>
    <row r="6" spans="1:11" ht="24.2" customHeight="1">
      <c r="A6" s="120" t="s">
        <v>166</v>
      </c>
      <c r="B6" s="120" t="s">
        <v>167</v>
      </c>
      <c r="C6" s="120" t="s">
        <v>168</v>
      </c>
      <c r="D6" s="175"/>
      <c r="E6" s="175"/>
      <c r="F6" s="175"/>
      <c r="G6" s="175"/>
      <c r="H6" s="120" t="s">
        <v>215</v>
      </c>
      <c r="I6" s="120" t="s">
        <v>201</v>
      </c>
      <c r="J6" s="175"/>
      <c r="K6" s="175"/>
    </row>
    <row r="7" spans="1:11" ht="22.9" customHeight="1">
      <c r="A7" s="94"/>
      <c r="B7" s="94"/>
      <c r="C7" s="94"/>
      <c r="D7" s="90"/>
      <c r="E7" s="90" t="s">
        <v>136</v>
      </c>
      <c r="F7" s="112">
        <v>27949.456378000003</v>
      </c>
      <c r="G7" s="112">
        <v>2626.65</v>
      </c>
      <c r="H7" s="112">
        <v>1972.5200000000002</v>
      </c>
      <c r="I7" s="112">
        <v>94.56</v>
      </c>
      <c r="J7" s="112">
        <v>559.56999999999994</v>
      </c>
      <c r="K7" s="112">
        <v>25322.806378000001</v>
      </c>
    </row>
    <row r="8" spans="1:11" ht="22.9" customHeight="1">
      <c r="A8" s="94"/>
      <c r="B8" s="94"/>
      <c r="C8" s="94"/>
      <c r="D8" s="91" t="s">
        <v>154</v>
      </c>
      <c r="E8" s="91" t="s">
        <v>5</v>
      </c>
      <c r="F8" s="112">
        <v>27949.456378000003</v>
      </c>
      <c r="G8" s="112">
        <v>2626.65</v>
      </c>
      <c r="H8" s="112">
        <v>1972.5200000000002</v>
      </c>
      <c r="I8" s="112">
        <v>94.56</v>
      </c>
      <c r="J8" s="112">
        <v>559.56999999999994</v>
      </c>
      <c r="K8" s="112">
        <v>25322.806378000001</v>
      </c>
    </row>
    <row r="9" spans="1:11" ht="22.9" customHeight="1">
      <c r="A9" s="94"/>
      <c r="B9" s="94"/>
      <c r="C9" s="94"/>
      <c r="D9" s="91">
        <v>419</v>
      </c>
      <c r="E9" s="91" t="s">
        <v>156</v>
      </c>
      <c r="F9" s="112">
        <v>27949.456378000003</v>
      </c>
      <c r="G9" s="112">
        <v>2626.65</v>
      </c>
      <c r="H9" s="112">
        <v>1972.5200000000002</v>
      </c>
      <c r="I9" s="112">
        <v>94.56</v>
      </c>
      <c r="J9" s="112">
        <v>559.56999999999994</v>
      </c>
      <c r="K9" s="112">
        <v>25322.806378000001</v>
      </c>
    </row>
    <row r="10" spans="1:11" ht="22.9" customHeight="1">
      <c r="A10" s="119" t="s">
        <v>943</v>
      </c>
      <c r="B10" s="119"/>
      <c r="C10" s="119"/>
      <c r="D10" s="90" t="s">
        <v>951</v>
      </c>
      <c r="E10" s="90" t="s">
        <v>952</v>
      </c>
      <c r="F10" s="112">
        <v>5.76</v>
      </c>
      <c r="G10" s="112">
        <v>5.76</v>
      </c>
      <c r="H10" s="112">
        <v>0</v>
      </c>
      <c r="I10" s="112">
        <v>0</v>
      </c>
      <c r="J10" s="112">
        <v>5.76</v>
      </c>
      <c r="K10" s="112">
        <v>0</v>
      </c>
    </row>
    <row r="11" spans="1:11" ht="22.9" customHeight="1">
      <c r="A11" s="119" t="s">
        <v>943</v>
      </c>
      <c r="B11" s="119" t="s">
        <v>181</v>
      </c>
      <c r="C11" s="119"/>
      <c r="D11" s="90" t="s">
        <v>953</v>
      </c>
      <c r="E11" s="90" t="s">
        <v>954</v>
      </c>
      <c r="F11" s="112">
        <v>5.76</v>
      </c>
      <c r="G11" s="112">
        <v>5.76</v>
      </c>
      <c r="H11" s="112">
        <v>0</v>
      </c>
      <c r="I11" s="112">
        <v>0</v>
      </c>
      <c r="J11" s="112">
        <v>5.76</v>
      </c>
      <c r="K11" s="112">
        <v>0</v>
      </c>
    </row>
    <row r="12" spans="1:11" ht="22.9" customHeight="1">
      <c r="A12" s="93" t="s">
        <v>943</v>
      </c>
      <c r="B12" s="93" t="s">
        <v>181</v>
      </c>
      <c r="C12" s="93">
        <v>5</v>
      </c>
      <c r="D12" s="47">
        <v>2010305</v>
      </c>
      <c r="E12" s="94" t="s">
        <v>955</v>
      </c>
      <c r="F12" s="68">
        <v>5.76</v>
      </c>
      <c r="G12" s="68">
        <v>5.76</v>
      </c>
      <c r="H12" s="68"/>
      <c r="I12" s="68"/>
      <c r="J12" s="68">
        <v>5.76</v>
      </c>
      <c r="K12" s="112"/>
    </row>
    <row r="13" spans="1:11" ht="22.9" customHeight="1">
      <c r="A13" s="119" t="s">
        <v>170</v>
      </c>
      <c r="B13" s="119"/>
      <c r="C13" s="119"/>
      <c r="D13" s="90" t="s">
        <v>171</v>
      </c>
      <c r="E13" s="90" t="s">
        <v>172</v>
      </c>
      <c r="F13" s="112">
        <v>207.57</v>
      </c>
      <c r="G13" s="112">
        <v>207.57</v>
      </c>
      <c r="H13" s="112">
        <v>207.57</v>
      </c>
      <c r="I13" s="112">
        <v>0</v>
      </c>
      <c r="J13" s="112">
        <v>0</v>
      </c>
      <c r="K13" s="112">
        <v>0</v>
      </c>
    </row>
    <row r="14" spans="1:11" ht="22.9" customHeight="1">
      <c r="A14" s="119" t="s">
        <v>170</v>
      </c>
      <c r="B14" s="119" t="s">
        <v>173</v>
      </c>
      <c r="C14" s="119"/>
      <c r="D14" s="90" t="s">
        <v>238</v>
      </c>
      <c r="E14" s="90" t="s">
        <v>239</v>
      </c>
      <c r="F14" s="112">
        <v>195.84</v>
      </c>
      <c r="G14" s="112">
        <v>195.84</v>
      </c>
      <c r="H14" s="112">
        <v>195.84</v>
      </c>
      <c r="I14" s="112">
        <v>0</v>
      </c>
      <c r="J14" s="112">
        <v>0</v>
      </c>
      <c r="K14" s="112">
        <v>0</v>
      </c>
    </row>
    <row r="15" spans="1:11" ht="22.9" customHeight="1">
      <c r="A15" s="93" t="s">
        <v>170</v>
      </c>
      <c r="B15" s="93" t="s">
        <v>173</v>
      </c>
      <c r="C15" s="93" t="s">
        <v>173</v>
      </c>
      <c r="D15" s="47">
        <v>2080505</v>
      </c>
      <c r="E15" s="94" t="s">
        <v>240</v>
      </c>
      <c r="F15" s="68">
        <v>191.5</v>
      </c>
      <c r="G15" s="68">
        <v>191.5</v>
      </c>
      <c r="H15" s="114">
        <v>191.5</v>
      </c>
      <c r="I15" s="114"/>
      <c r="J15" s="114"/>
      <c r="K15" s="114"/>
    </row>
    <row r="16" spans="1:11" ht="22.9" customHeight="1">
      <c r="A16" s="93" t="s">
        <v>170</v>
      </c>
      <c r="B16" s="93" t="s">
        <v>173</v>
      </c>
      <c r="C16" s="93" t="s">
        <v>941</v>
      </c>
      <c r="D16" s="47" t="s">
        <v>948</v>
      </c>
      <c r="E16" s="94" t="s">
        <v>964</v>
      </c>
      <c r="F16" s="68">
        <v>4.34</v>
      </c>
      <c r="G16" s="68">
        <v>4.34</v>
      </c>
      <c r="H16" s="114">
        <v>4.34</v>
      </c>
      <c r="I16" s="114"/>
      <c r="J16" s="114"/>
      <c r="K16" s="114"/>
    </row>
    <row r="17" spans="1:11" ht="22.9" customHeight="1">
      <c r="A17" s="119" t="s">
        <v>170</v>
      </c>
      <c r="B17" s="119" t="s">
        <v>174</v>
      </c>
      <c r="C17" s="119"/>
      <c r="D17" s="90" t="s">
        <v>241</v>
      </c>
      <c r="E17" s="90" t="s">
        <v>208</v>
      </c>
      <c r="F17" s="112">
        <v>11.73</v>
      </c>
      <c r="G17" s="112">
        <v>11.73</v>
      </c>
      <c r="H17" s="112">
        <v>11.73</v>
      </c>
      <c r="I17" s="112">
        <v>0</v>
      </c>
      <c r="J17" s="112">
        <v>0</v>
      </c>
      <c r="K17" s="112">
        <v>0</v>
      </c>
    </row>
    <row r="18" spans="1:11" ht="22.9" customHeight="1">
      <c r="A18" s="93" t="s">
        <v>170</v>
      </c>
      <c r="B18" s="93" t="s">
        <v>174</v>
      </c>
      <c r="C18" s="93" t="s">
        <v>174</v>
      </c>
      <c r="D18" s="47">
        <v>2089999</v>
      </c>
      <c r="E18" s="94" t="s">
        <v>175</v>
      </c>
      <c r="F18" s="68">
        <v>11.73</v>
      </c>
      <c r="G18" s="68">
        <v>11.73</v>
      </c>
      <c r="H18" s="114">
        <v>11.73</v>
      </c>
      <c r="I18" s="114"/>
      <c r="J18" s="114"/>
      <c r="K18" s="114"/>
    </row>
    <row r="19" spans="1:11" ht="22.9" customHeight="1">
      <c r="A19" s="119" t="s">
        <v>176</v>
      </c>
      <c r="B19" s="119"/>
      <c r="C19" s="119"/>
      <c r="D19" s="90" t="s">
        <v>177</v>
      </c>
      <c r="E19" s="90" t="s">
        <v>178</v>
      </c>
      <c r="F19" s="112">
        <v>112.44</v>
      </c>
      <c r="G19" s="112">
        <v>112.44</v>
      </c>
      <c r="H19" s="112">
        <v>112.44</v>
      </c>
      <c r="I19" s="112">
        <v>0</v>
      </c>
      <c r="J19" s="112">
        <v>0</v>
      </c>
      <c r="K19" s="112">
        <v>0</v>
      </c>
    </row>
    <row r="20" spans="1:11" ht="22.9" customHeight="1">
      <c r="A20" s="119" t="s">
        <v>176</v>
      </c>
      <c r="B20" s="119" t="s">
        <v>179</v>
      </c>
      <c r="C20" s="119"/>
      <c r="D20" s="90" t="s">
        <v>242</v>
      </c>
      <c r="E20" s="90" t="s">
        <v>243</v>
      </c>
      <c r="F20" s="112">
        <v>112.44</v>
      </c>
      <c r="G20" s="112">
        <v>112.44</v>
      </c>
      <c r="H20" s="112">
        <v>112.44</v>
      </c>
      <c r="I20" s="112">
        <v>0</v>
      </c>
      <c r="J20" s="112">
        <v>0</v>
      </c>
      <c r="K20" s="112">
        <v>0</v>
      </c>
    </row>
    <row r="21" spans="1:11" ht="22.9" customHeight="1">
      <c r="A21" s="93" t="s">
        <v>176</v>
      </c>
      <c r="B21" s="93" t="s">
        <v>179</v>
      </c>
      <c r="C21" s="93" t="s">
        <v>180</v>
      </c>
      <c r="D21" s="47">
        <v>2101101</v>
      </c>
      <c r="E21" s="94" t="s">
        <v>244</v>
      </c>
      <c r="F21" s="68">
        <v>72.790000000000006</v>
      </c>
      <c r="G21" s="68">
        <v>72.790000000000006</v>
      </c>
      <c r="H21" s="114">
        <v>72.790000000000006</v>
      </c>
      <c r="I21" s="114"/>
      <c r="J21" s="114"/>
      <c r="K21" s="114"/>
    </row>
    <row r="22" spans="1:11" ht="22.9" customHeight="1">
      <c r="A22" s="93" t="s">
        <v>176</v>
      </c>
      <c r="B22" s="93" t="s">
        <v>179</v>
      </c>
      <c r="C22" s="93" t="s">
        <v>188</v>
      </c>
      <c r="D22" s="47" t="s">
        <v>949</v>
      </c>
      <c r="E22" s="94" t="s">
        <v>965</v>
      </c>
      <c r="F22" s="68">
        <v>27.99</v>
      </c>
      <c r="G22" s="68">
        <v>27.99</v>
      </c>
      <c r="H22" s="114">
        <v>27.99</v>
      </c>
      <c r="I22" s="114"/>
      <c r="J22" s="114"/>
      <c r="K22" s="114"/>
    </row>
    <row r="23" spans="1:11" ht="22.9" customHeight="1">
      <c r="A23" s="93" t="s">
        <v>176</v>
      </c>
      <c r="B23" s="93" t="s">
        <v>179</v>
      </c>
      <c r="C23" s="93" t="s">
        <v>181</v>
      </c>
      <c r="D23" s="47">
        <v>2101103</v>
      </c>
      <c r="E23" s="94" t="s">
        <v>245</v>
      </c>
      <c r="F23" s="68">
        <v>11.66</v>
      </c>
      <c r="G23" s="68">
        <v>11.66</v>
      </c>
      <c r="H23" s="114">
        <v>11.66</v>
      </c>
      <c r="I23" s="114"/>
      <c r="J23" s="114"/>
      <c r="K23" s="114"/>
    </row>
    <row r="24" spans="1:11" ht="22.9" customHeight="1">
      <c r="A24" s="119" t="s">
        <v>182</v>
      </c>
      <c r="B24" s="119"/>
      <c r="C24" s="119"/>
      <c r="D24" s="90" t="s">
        <v>183</v>
      </c>
      <c r="E24" s="90" t="s">
        <v>184</v>
      </c>
      <c r="F24" s="112">
        <v>27483.476377999999</v>
      </c>
      <c r="G24" s="112">
        <v>2160.67</v>
      </c>
      <c r="H24" s="112">
        <v>1512.3000000000002</v>
      </c>
      <c r="I24" s="112">
        <v>94.56</v>
      </c>
      <c r="J24" s="112">
        <v>553.80999999999995</v>
      </c>
      <c r="K24" s="112">
        <v>25322.806378000001</v>
      </c>
    </row>
    <row r="25" spans="1:11" ht="22.9" customHeight="1">
      <c r="A25" s="119" t="s">
        <v>182</v>
      </c>
      <c r="B25" s="119" t="s">
        <v>180</v>
      </c>
      <c r="C25" s="119"/>
      <c r="D25" s="90" t="s">
        <v>246</v>
      </c>
      <c r="E25" s="90" t="s">
        <v>247</v>
      </c>
      <c r="F25" s="112">
        <v>26863.476377999999</v>
      </c>
      <c r="G25" s="112">
        <v>2160.67</v>
      </c>
      <c r="H25" s="112">
        <v>1512.3000000000002</v>
      </c>
      <c r="I25" s="112">
        <v>94.56</v>
      </c>
      <c r="J25" s="112">
        <v>553.80999999999995</v>
      </c>
      <c r="K25" s="112">
        <v>24702.806378000001</v>
      </c>
    </row>
    <row r="26" spans="1:11" ht="22.9" customHeight="1">
      <c r="A26" s="93" t="s">
        <v>182</v>
      </c>
      <c r="B26" s="93" t="s">
        <v>180</v>
      </c>
      <c r="C26" s="93" t="s">
        <v>180</v>
      </c>
      <c r="D26" s="47">
        <v>2130101</v>
      </c>
      <c r="E26" s="94" t="s">
        <v>248</v>
      </c>
      <c r="F26" s="68">
        <v>1439.826378</v>
      </c>
      <c r="G26" s="68">
        <v>1238.31</v>
      </c>
      <c r="H26" s="114">
        <v>1087.52</v>
      </c>
      <c r="I26" s="114"/>
      <c r="J26" s="114">
        <v>150.79</v>
      </c>
      <c r="K26" s="114">
        <v>201.51637799999997</v>
      </c>
    </row>
    <row r="27" spans="1:11" ht="22.9" customHeight="1">
      <c r="A27" s="93" t="s">
        <v>182</v>
      </c>
      <c r="B27" s="93" t="s">
        <v>180</v>
      </c>
      <c r="C27" s="93">
        <v>2</v>
      </c>
      <c r="D27" s="47">
        <v>2130102</v>
      </c>
      <c r="E27" s="115" t="s">
        <v>956</v>
      </c>
      <c r="F27" s="68">
        <v>20</v>
      </c>
      <c r="G27" s="68"/>
      <c r="H27" s="114"/>
      <c r="I27" s="114"/>
      <c r="J27" s="114"/>
      <c r="K27" s="114">
        <v>20</v>
      </c>
    </row>
    <row r="28" spans="1:11" ht="22.9" customHeight="1">
      <c r="A28" s="116" t="s">
        <v>182</v>
      </c>
      <c r="B28" s="116" t="s">
        <v>180</v>
      </c>
      <c r="C28" s="116" t="s">
        <v>927</v>
      </c>
      <c r="D28" s="47" t="s">
        <v>950</v>
      </c>
      <c r="E28" s="47" t="s">
        <v>960</v>
      </c>
      <c r="F28" s="68">
        <v>162.48999999999998</v>
      </c>
      <c r="G28" s="68">
        <v>162.48999999999998</v>
      </c>
      <c r="H28" s="114">
        <v>142.94999999999999</v>
      </c>
      <c r="I28" s="114"/>
      <c r="J28" s="114">
        <v>19.54</v>
      </c>
      <c r="K28" s="114"/>
    </row>
    <row r="29" spans="1:11" ht="22.9" customHeight="1">
      <c r="A29" s="93" t="s">
        <v>182</v>
      </c>
      <c r="B29" s="93" t="s">
        <v>180</v>
      </c>
      <c r="C29" s="93">
        <v>6</v>
      </c>
      <c r="D29" s="47">
        <v>2130106</v>
      </c>
      <c r="E29" s="47" t="s">
        <v>846</v>
      </c>
      <c r="F29" s="68">
        <v>99</v>
      </c>
      <c r="G29" s="68">
        <v>0</v>
      </c>
      <c r="H29" s="114"/>
      <c r="I29" s="114"/>
      <c r="J29" s="114"/>
      <c r="K29" s="114">
        <v>99</v>
      </c>
    </row>
    <row r="30" spans="1:11" ht="22.9" customHeight="1">
      <c r="A30" s="93" t="s">
        <v>182</v>
      </c>
      <c r="B30" s="93" t="s">
        <v>180</v>
      </c>
      <c r="C30" s="93">
        <v>8</v>
      </c>
      <c r="D30" s="47">
        <v>2130108</v>
      </c>
      <c r="E30" s="47" t="s">
        <v>847</v>
      </c>
      <c r="F30" s="68">
        <v>392.19</v>
      </c>
      <c r="G30" s="68">
        <v>0</v>
      </c>
      <c r="H30" s="114"/>
      <c r="I30" s="114"/>
      <c r="J30" s="114"/>
      <c r="K30" s="114">
        <v>392.19</v>
      </c>
    </row>
    <row r="31" spans="1:11" ht="22.9" customHeight="1">
      <c r="A31" s="93" t="s">
        <v>182</v>
      </c>
      <c r="B31" s="93" t="s">
        <v>180</v>
      </c>
      <c r="C31" s="93">
        <v>9</v>
      </c>
      <c r="D31" s="47">
        <v>2130109</v>
      </c>
      <c r="E31" s="47" t="s">
        <v>848</v>
      </c>
      <c r="F31" s="68">
        <v>35</v>
      </c>
      <c r="G31" s="68">
        <v>0</v>
      </c>
      <c r="H31" s="114"/>
      <c r="I31" s="114"/>
      <c r="J31" s="114"/>
      <c r="K31" s="114">
        <v>35</v>
      </c>
    </row>
    <row r="32" spans="1:11" ht="22.9" customHeight="1">
      <c r="A32" s="93" t="s">
        <v>182</v>
      </c>
      <c r="B32" s="93" t="s">
        <v>180</v>
      </c>
      <c r="C32" s="93" t="s">
        <v>946</v>
      </c>
      <c r="D32" s="47">
        <v>2130112</v>
      </c>
      <c r="E32" s="47" t="s">
        <v>938</v>
      </c>
      <c r="F32" s="68">
        <v>1666.51</v>
      </c>
      <c r="G32" s="68">
        <v>241.39000000000001</v>
      </c>
      <c r="H32" s="114">
        <v>200.43</v>
      </c>
      <c r="I32" s="114"/>
      <c r="J32" s="114">
        <v>40.96</v>
      </c>
      <c r="K32" s="114">
        <v>1425.12</v>
      </c>
    </row>
    <row r="33" spans="1:11" ht="22.9" customHeight="1">
      <c r="A33" s="93" t="s">
        <v>182</v>
      </c>
      <c r="B33" s="93" t="s">
        <v>180</v>
      </c>
      <c r="C33" s="93">
        <v>20</v>
      </c>
      <c r="D33" s="47">
        <v>2130120</v>
      </c>
      <c r="E33" s="47" t="s">
        <v>849</v>
      </c>
      <c r="F33" s="68">
        <v>4800</v>
      </c>
      <c r="G33" s="68">
        <v>0</v>
      </c>
      <c r="H33" s="114"/>
      <c r="I33" s="114"/>
      <c r="J33" s="114"/>
      <c r="K33" s="114">
        <v>4800</v>
      </c>
    </row>
    <row r="34" spans="1:11" ht="22.9" customHeight="1">
      <c r="A34" s="93" t="s">
        <v>182</v>
      </c>
      <c r="B34" s="93" t="s">
        <v>180</v>
      </c>
      <c r="C34" s="93">
        <v>22</v>
      </c>
      <c r="D34" s="47">
        <v>2130122</v>
      </c>
      <c r="E34" s="47" t="s">
        <v>850</v>
      </c>
      <c r="F34" s="68">
        <v>14056.2</v>
      </c>
      <c r="G34" s="68">
        <v>0</v>
      </c>
      <c r="H34" s="114"/>
      <c r="I34" s="114"/>
      <c r="J34" s="114"/>
      <c r="K34" s="114">
        <v>14056.2</v>
      </c>
    </row>
    <row r="35" spans="1:11" ht="22.9" customHeight="1">
      <c r="A35" s="93" t="s">
        <v>182</v>
      </c>
      <c r="B35" s="93" t="s">
        <v>180</v>
      </c>
      <c r="C35" s="93">
        <v>24</v>
      </c>
      <c r="D35" s="47">
        <v>2130124</v>
      </c>
      <c r="E35" s="115" t="s">
        <v>957</v>
      </c>
      <c r="F35" s="68">
        <v>2</v>
      </c>
      <c r="G35" s="68"/>
      <c r="H35" s="114"/>
      <c r="I35" s="114"/>
      <c r="J35" s="114"/>
      <c r="K35" s="114">
        <v>2</v>
      </c>
    </row>
    <row r="36" spans="1:11" ht="22.9" customHeight="1">
      <c r="A36" s="93" t="s">
        <v>182</v>
      </c>
      <c r="B36" s="93" t="s">
        <v>180</v>
      </c>
      <c r="C36" s="93">
        <v>26</v>
      </c>
      <c r="D36" s="47">
        <v>2130126</v>
      </c>
      <c r="E36" s="47" t="s">
        <v>851</v>
      </c>
      <c r="F36" s="68">
        <v>2400</v>
      </c>
      <c r="G36" s="68">
        <v>0</v>
      </c>
      <c r="H36" s="114"/>
      <c r="I36" s="114"/>
      <c r="J36" s="114"/>
      <c r="K36" s="114">
        <v>2400</v>
      </c>
    </row>
    <row r="37" spans="1:11" ht="22.9" customHeight="1">
      <c r="A37" s="93" t="s">
        <v>182</v>
      </c>
      <c r="B37" s="93" t="s">
        <v>180</v>
      </c>
      <c r="C37" s="93">
        <v>35</v>
      </c>
      <c r="D37" s="47">
        <v>2130135</v>
      </c>
      <c r="E37" s="47" t="s">
        <v>852</v>
      </c>
      <c r="F37" s="68">
        <v>896.1</v>
      </c>
      <c r="G37" s="68">
        <v>0</v>
      </c>
      <c r="H37" s="114"/>
      <c r="I37" s="114"/>
      <c r="J37" s="114"/>
      <c r="K37" s="114">
        <v>896.1</v>
      </c>
    </row>
    <row r="38" spans="1:11" ht="22.9" customHeight="1">
      <c r="A38" s="93" t="s">
        <v>182</v>
      </c>
      <c r="B38" s="93" t="s">
        <v>180</v>
      </c>
      <c r="C38" s="93">
        <v>99</v>
      </c>
      <c r="D38" s="47">
        <v>2130199</v>
      </c>
      <c r="E38" s="47" t="s">
        <v>853</v>
      </c>
      <c r="F38" s="68">
        <v>894.16000000000008</v>
      </c>
      <c r="G38" s="68">
        <v>518.48</v>
      </c>
      <c r="H38" s="114">
        <v>81.400000000000006</v>
      </c>
      <c r="I38" s="114">
        <v>94.56</v>
      </c>
      <c r="J38" s="114">
        <v>342.52</v>
      </c>
      <c r="K38" s="114">
        <v>375.68</v>
      </c>
    </row>
    <row r="39" spans="1:11" ht="22.9" customHeight="1">
      <c r="A39" s="119" t="s">
        <v>182</v>
      </c>
      <c r="B39" s="119">
        <v>5</v>
      </c>
      <c r="C39" s="119"/>
      <c r="D39" s="91">
        <v>21305</v>
      </c>
      <c r="E39" s="90" t="s">
        <v>958</v>
      </c>
      <c r="F39" s="112">
        <v>620</v>
      </c>
      <c r="G39" s="112">
        <v>0</v>
      </c>
      <c r="H39" s="112"/>
      <c r="I39" s="112"/>
      <c r="J39" s="112"/>
      <c r="K39" s="112">
        <v>620</v>
      </c>
    </row>
    <row r="40" spans="1:11" ht="22.9" customHeight="1">
      <c r="A40" s="93" t="s">
        <v>182</v>
      </c>
      <c r="B40" s="93">
        <v>5</v>
      </c>
      <c r="C40" s="93">
        <v>5</v>
      </c>
      <c r="D40" s="47">
        <v>2130505</v>
      </c>
      <c r="E40" s="47" t="s">
        <v>959</v>
      </c>
      <c r="F40" s="68">
        <v>620</v>
      </c>
      <c r="G40" s="68">
        <v>0</v>
      </c>
      <c r="H40" s="114"/>
      <c r="I40" s="114"/>
      <c r="J40" s="114"/>
      <c r="K40" s="114">
        <v>620</v>
      </c>
    </row>
    <row r="41" spans="1:11" ht="22.9" customHeight="1">
      <c r="A41" s="119" t="s">
        <v>185</v>
      </c>
      <c r="B41" s="119"/>
      <c r="C41" s="119"/>
      <c r="D41" s="90" t="s">
        <v>186</v>
      </c>
      <c r="E41" s="90" t="s">
        <v>187</v>
      </c>
      <c r="F41" s="112">
        <v>140.21</v>
      </c>
      <c r="G41" s="112">
        <v>140.21</v>
      </c>
      <c r="H41" s="112">
        <v>140.21</v>
      </c>
      <c r="I41" s="112">
        <v>0</v>
      </c>
      <c r="J41" s="112">
        <v>0</v>
      </c>
      <c r="K41" s="112">
        <v>0</v>
      </c>
    </row>
    <row r="42" spans="1:11" ht="22.9" customHeight="1">
      <c r="A42" s="119" t="s">
        <v>185</v>
      </c>
      <c r="B42" s="119" t="s">
        <v>188</v>
      </c>
      <c r="C42" s="119"/>
      <c r="D42" s="90" t="s">
        <v>249</v>
      </c>
      <c r="E42" s="90" t="s">
        <v>250</v>
      </c>
      <c r="F42" s="112">
        <v>140.21</v>
      </c>
      <c r="G42" s="112">
        <v>140.21</v>
      </c>
      <c r="H42" s="112">
        <v>140.21</v>
      </c>
      <c r="I42" s="112">
        <v>0</v>
      </c>
      <c r="J42" s="112">
        <v>0</v>
      </c>
      <c r="K42" s="112">
        <v>0</v>
      </c>
    </row>
    <row r="43" spans="1:11" ht="22.9" customHeight="1">
      <c r="A43" s="93" t="s">
        <v>185</v>
      </c>
      <c r="B43" s="93" t="s">
        <v>188</v>
      </c>
      <c r="C43" s="93" t="s">
        <v>180</v>
      </c>
      <c r="D43" s="47">
        <v>2210201</v>
      </c>
      <c r="E43" s="94" t="s">
        <v>251</v>
      </c>
      <c r="F43" s="68">
        <v>140.21</v>
      </c>
      <c r="G43" s="68">
        <v>140.21</v>
      </c>
      <c r="H43" s="114">
        <v>140.21</v>
      </c>
      <c r="I43" s="114"/>
      <c r="J43" s="114"/>
      <c r="K43" s="114"/>
    </row>
    <row r="44" spans="1:11" ht="16.350000000000001" customHeight="1">
      <c r="A44" s="176" t="s">
        <v>252</v>
      </c>
      <c r="B44" s="176"/>
      <c r="C44" s="176"/>
      <c r="D44" s="176"/>
      <c r="E44" s="176"/>
      <c r="F44" s="177"/>
      <c r="G44" s="177"/>
      <c r="H44" s="177"/>
      <c r="I44" s="177"/>
      <c r="J44" s="177"/>
      <c r="K44" s="177"/>
    </row>
  </sheetData>
  <mergeCells count="13">
    <mergeCell ref="A44:E44"/>
    <mergeCell ref="A2:K2"/>
    <mergeCell ref="A3:I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cp:lastPrinted>2024-04-02T01:21:23Z</cp:lastPrinted>
  <dcterms:created xsi:type="dcterms:W3CDTF">2024-03-26T20:07:11Z</dcterms:created>
  <dcterms:modified xsi:type="dcterms:W3CDTF">2024-04-12T07:20:18Z</dcterms:modified>
</cp:coreProperties>
</file>