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10" yWindow="570" windowWidth="27735" windowHeight="11700" tabRatio="830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25725"/>
</workbook>
</file>

<file path=xl/calcChain.xml><?xml version="1.0" encoding="utf-8"?>
<calcChain xmlns="http://schemas.openxmlformats.org/spreadsheetml/2006/main">
  <c r="D7" i="22"/>
  <c r="E7"/>
  <c r="G7"/>
  <c r="H7"/>
  <c r="C7"/>
  <c r="C8"/>
  <c r="D8"/>
  <c r="H8"/>
  <c r="E8"/>
  <c r="G8"/>
  <c r="H6" i="17"/>
  <c r="C6"/>
  <c r="D21" i="9"/>
  <c r="I23" s="1"/>
  <c r="I24" s="1"/>
  <c r="E28" i="8"/>
  <c r="E26"/>
  <c r="E11"/>
  <c r="E14"/>
  <c r="E16"/>
  <c r="E7"/>
  <c r="M16" i="3"/>
  <c r="L16"/>
  <c r="L6"/>
  <c r="I6"/>
  <c r="K16"/>
  <c r="J16"/>
  <c r="I9" i="15"/>
  <c r="J9"/>
  <c r="K9"/>
  <c r="L9"/>
  <c r="M9"/>
  <c r="N9"/>
  <c r="N6" s="1"/>
  <c r="O9"/>
  <c r="O6" s="1"/>
  <c r="P9"/>
  <c r="Q9"/>
  <c r="R9"/>
  <c r="S9"/>
  <c r="T9"/>
  <c r="T6" s="1"/>
  <c r="H9"/>
  <c r="C22" i="10"/>
  <c r="H10" i="3"/>
  <c r="H19"/>
  <c r="H8"/>
  <c r="H7"/>
  <c r="H6"/>
  <c r="F20"/>
  <c r="F10" s="1"/>
  <c r="F16"/>
  <c r="F13"/>
  <c r="F12"/>
  <c r="F11"/>
  <c r="F9"/>
  <c r="F8"/>
  <c r="F7"/>
  <c r="G6" i="5"/>
  <c r="H6"/>
  <c r="F6"/>
  <c r="F7"/>
  <c r="H7"/>
  <c r="G7"/>
  <c r="U15" i="7"/>
  <c r="G6"/>
  <c r="H6"/>
  <c r="I6"/>
  <c r="J6"/>
  <c r="L6"/>
  <c r="M6"/>
  <c r="N6"/>
  <c r="I17"/>
  <c r="J17"/>
  <c r="L17"/>
  <c r="M17"/>
  <c r="N17"/>
  <c r="Q17"/>
  <c r="U17"/>
  <c r="H17"/>
  <c r="G17"/>
  <c r="I15"/>
  <c r="J15"/>
  <c r="G15" s="1"/>
  <c r="L15"/>
  <c r="M15"/>
  <c r="N15"/>
  <c r="Q15"/>
  <c r="H15"/>
  <c r="I8"/>
  <c r="J8"/>
  <c r="G8" s="1"/>
  <c r="L8"/>
  <c r="M8"/>
  <c r="N8"/>
  <c r="Q8"/>
  <c r="U8"/>
  <c r="H8"/>
  <c r="H40"/>
  <c r="H55" s="1"/>
  <c r="T40"/>
  <c r="U55" s="1"/>
  <c r="M42"/>
  <c r="M57" s="1"/>
  <c r="J43"/>
  <c r="I58" s="1"/>
  <c r="H44"/>
  <c r="H60" s="1"/>
  <c r="T44"/>
  <c r="U60" s="1"/>
  <c r="Q39"/>
  <c r="Q53" s="1"/>
  <c r="F40"/>
  <c r="J40" s="1"/>
  <c r="I55" s="1"/>
  <c r="F41"/>
  <c r="H41" s="1"/>
  <c r="H56" s="1"/>
  <c r="F42"/>
  <c r="Q42" s="1"/>
  <c r="Q57" s="1"/>
  <c r="F43"/>
  <c r="M43" s="1"/>
  <c r="M58" s="1"/>
  <c r="F44"/>
  <c r="J44" s="1"/>
  <c r="I60" s="1"/>
  <c r="F45"/>
  <c r="H45" s="1"/>
  <c r="H62" s="1"/>
  <c r="F39"/>
  <c r="T39" s="1"/>
  <c r="U53" s="1"/>
  <c r="C46"/>
  <c r="I10"/>
  <c r="J10"/>
  <c r="H10"/>
  <c r="G10" s="1"/>
  <c r="R31"/>
  <c r="K32"/>
  <c r="H33"/>
  <c r="F31"/>
  <c r="F26"/>
  <c r="F32" s="1"/>
  <c r="H26"/>
  <c r="H32" s="1"/>
  <c r="K26"/>
  <c r="O26"/>
  <c r="N32" s="1"/>
  <c r="R26"/>
  <c r="R32" s="1"/>
  <c r="F27"/>
  <c r="F33" s="1"/>
  <c r="H27"/>
  <c r="K27"/>
  <c r="K33" s="1"/>
  <c r="O27"/>
  <c r="N33" s="1"/>
  <c r="R27"/>
  <c r="R33" s="1"/>
  <c r="H25"/>
  <c r="H31" s="1"/>
  <c r="K25"/>
  <c r="K31" s="1"/>
  <c r="O25"/>
  <c r="N31" s="1"/>
  <c r="R25"/>
  <c r="F25"/>
  <c r="H7" i="6"/>
  <c r="I7"/>
  <c r="K7"/>
  <c r="T7"/>
  <c r="T6" s="1"/>
  <c r="G7"/>
  <c r="H9"/>
  <c r="I9"/>
  <c r="K9"/>
  <c r="F9" s="1"/>
  <c r="G9"/>
  <c r="C7" i="4"/>
  <c r="D7"/>
  <c r="H36" i="3"/>
  <c r="H39" s="1"/>
  <c r="F6"/>
  <c r="B39"/>
  <c r="B36"/>
  <c r="D10" s="1"/>
  <c r="D36" s="1"/>
  <c r="D39" s="1"/>
  <c r="G6" i="6"/>
  <c r="H6"/>
  <c r="F10"/>
  <c r="F11"/>
  <c r="F12"/>
  <c r="F13"/>
  <c r="F14"/>
  <c r="F15"/>
  <c r="F16"/>
  <c r="F8"/>
  <c r="F17"/>
  <c r="G9" i="7"/>
  <c r="G11"/>
  <c r="G12"/>
  <c r="G13"/>
  <c r="G14"/>
  <c r="G16"/>
  <c r="G18"/>
  <c r="I7"/>
  <c r="H7"/>
  <c r="K9"/>
  <c r="K8" s="1"/>
  <c r="K11"/>
  <c r="F11" s="1"/>
  <c r="K12"/>
  <c r="K13"/>
  <c r="K14"/>
  <c r="K16"/>
  <c r="K15" s="1"/>
  <c r="K18"/>
  <c r="F18" s="1"/>
  <c r="U10"/>
  <c r="M10"/>
  <c r="N10"/>
  <c r="Q10"/>
  <c r="L10"/>
  <c r="M7"/>
  <c r="S6" i="16"/>
  <c r="F11"/>
  <c r="F12"/>
  <c r="F13"/>
  <c r="F10"/>
  <c r="F9" s="1"/>
  <c r="G14" i="15"/>
  <c r="H14"/>
  <c r="I14"/>
  <c r="J14"/>
  <c r="L6"/>
  <c r="M14"/>
  <c r="P14"/>
  <c r="Q14"/>
  <c r="R14"/>
  <c r="S14"/>
  <c r="G14" i="16"/>
  <c r="R14"/>
  <c r="T14"/>
  <c r="T6" s="1"/>
  <c r="U14"/>
  <c r="V14"/>
  <c r="W14"/>
  <c r="AG14"/>
  <c r="AG6" s="1"/>
  <c r="F8"/>
  <c r="F15"/>
  <c r="F14" s="1"/>
  <c r="F17"/>
  <c r="W16"/>
  <c r="W7"/>
  <c r="W6" s="1"/>
  <c r="AG16"/>
  <c r="AG7"/>
  <c r="R16"/>
  <c r="R7"/>
  <c r="R6" s="1"/>
  <c r="T16"/>
  <c r="T7"/>
  <c r="V16"/>
  <c r="V7"/>
  <c r="V6" s="1"/>
  <c r="U16"/>
  <c r="U7"/>
  <c r="U6" s="1"/>
  <c r="G16"/>
  <c r="F16" s="1"/>
  <c r="G7"/>
  <c r="G6" s="1"/>
  <c r="H16" i="15"/>
  <c r="I16"/>
  <c r="J16"/>
  <c r="M16"/>
  <c r="O16"/>
  <c r="P16"/>
  <c r="Q16"/>
  <c r="R16"/>
  <c r="S16"/>
  <c r="R17"/>
  <c r="G11"/>
  <c r="G12"/>
  <c r="F12" s="1"/>
  <c r="G13"/>
  <c r="G10"/>
  <c r="H6"/>
  <c r="I6"/>
  <c r="K6"/>
  <c r="P6"/>
  <c r="R8"/>
  <c r="R10"/>
  <c r="R11"/>
  <c r="R12"/>
  <c r="R13"/>
  <c r="R15"/>
  <c r="G15"/>
  <c r="G17"/>
  <c r="F17" s="1"/>
  <c r="F16" s="1"/>
  <c r="G8"/>
  <c r="I7"/>
  <c r="J7"/>
  <c r="K7"/>
  <c r="L7"/>
  <c r="M7"/>
  <c r="N7"/>
  <c r="O7"/>
  <c r="P7"/>
  <c r="Q7"/>
  <c r="G7" s="1"/>
  <c r="S7"/>
  <c r="T7"/>
  <c r="H7"/>
  <c r="G6" i="14"/>
  <c r="H6"/>
  <c r="I6"/>
  <c r="J6"/>
  <c r="K6"/>
  <c r="L6"/>
  <c r="M6"/>
  <c r="N6"/>
  <c r="O6"/>
  <c r="P6"/>
  <c r="Q6"/>
  <c r="R6"/>
  <c r="F6"/>
  <c r="F9"/>
  <c r="F8"/>
  <c r="F10"/>
  <c r="F11"/>
  <c r="F12"/>
  <c r="F13"/>
  <c r="F14"/>
  <c r="F15"/>
  <c r="F16"/>
  <c r="F17"/>
  <c r="F7"/>
  <c r="P7"/>
  <c r="R7"/>
  <c r="N7"/>
  <c r="F11" i="13"/>
  <c r="F12"/>
  <c r="F13"/>
  <c r="F10"/>
  <c r="G7"/>
  <c r="H7"/>
  <c r="H6" s="1"/>
  <c r="I7"/>
  <c r="J7"/>
  <c r="K7"/>
  <c r="F7"/>
  <c r="F8"/>
  <c r="G6"/>
  <c r="I6"/>
  <c r="J6"/>
  <c r="K6"/>
  <c r="F14"/>
  <c r="F15"/>
  <c r="F16"/>
  <c r="F17"/>
  <c r="S11" i="12"/>
  <c r="S10"/>
  <c r="S12"/>
  <c r="S13"/>
  <c r="S14"/>
  <c r="S16"/>
  <c r="S18"/>
  <c r="S9"/>
  <c r="H17"/>
  <c r="I17"/>
  <c r="J17"/>
  <c r="K17"/>
  <c r="L17"/>
  <c r="M17"/>
  <c r="N17"/>
  <c r="O17"/>
  <c r="P17"/>
  <c r="P7" s="1"/>
  <c r="P6" s="1"/>
  <c r="Q17"/>
  <c r="R17"/>
  <c r="T17"/>
  <c r="U17"/>
  <c r="V17"/>
  <c r="H15"/>
  <c r="I15"/>
  <c r="J15"/>
  <c r="K15"/>
  <c r="M15"/>
  <c r="N15"/>
  <c r="O15"/>
  <c r="P15"/>
  <c r="Q15"/>
  <c r="R15"/>
  <c r="T15"/>
  <c r="U15"/>
  <c r="V15"/>
  <c r="G12"/>
  <c r="G13"/>
  <c r="G14"/>
  <c r="F14" s="1"/>
  <c r="G11"/>
  <c r="H8"/>
  <c r="I8"/>
  <c r="I7" s="1"/>
  <c r="I6" s="1"/>
  <c r="J8"/>
  <c r="J7" s="1"/>
  <c r="J6" s="1"/>
  <c r="K8"/>
  <c r="K7" s="1"/>
  <c r="K6" s="1"/>
  <c r="M8"/>
  <c r="M7" s="1"/>
  <c r="M6" s="1"/>
  <c r="N8"/>
  <c r="N7" s="1"/>
  <c r="N6" s="1"/>
  <c r="O8"/>
  <c r="O7" s="1"/>
  <c r="O6" s="1"/>
  <c r="P8"/>
  <c r="Q8"/>
  <c r="Q7" s="1"/>
  <c r="Q6" s="1"/>
  <c r="R8"/>
  <c r="R7" s="1"/>
  <c r="R6" s="1"/>
  <c r="S8"/>
  <c r="T8"/>
  <c r="U8"/>
  <c r="U7" s="1"/>
  <c r="U6" s="1"/>
  <c r="V8"/>
  <c r="V7" s="1"/>
  <c r="V6" s="1"/>
  <c r="F8" i="11"/>
  <c r="G10"/>
  <c r="G8"/>
  <c r="F13"/>
  <c r="F14"/>
  <c r="F11" s="1"/>
  <c r="F15"/>
  <c r="F12"/>
  <c r="M11"/>
  <c r="N11"/>
  <c r="L11"/>
  <c r="L13"/>
  <c r="L14"/>
  <c r="L15"/>
  <c r="L12"/>
  <c r="G9" i="12"/>
  <c r="G8" s="1"/>
  <c r="G10"/>
  <c r="G16"/>
  <c r="G15" s="1"/>
  <c r="G18"/>
  <c r="F18" s="1"/>
  <c r="L9"/>
  <c r="L8" s="1"/>
  <c r="L7" s="1"/>
  <c r="L6" s="1"/>
  <c r="L10"/>
  <c r="L11"/>
  <c r="L12"/>
  <c r="L13"/>
  <c r="L14"/>
  <c r="L16"/>
  <c r="L15" s="1"/>
  <c r="L18"/>
  <c r="G7" i="11"/>
  <c r="H7"/>
  <c r="I7"/>
  <c r="J7"/>
  <c r="K7"/>
  <c r="G12"/>
  <c r="H9"/>
  <c r="H8" s="1"/>
  <c r="I9"/>
  <c r="I8" s="1"/>
  <c r="J9"/>
  <c r="K9"/>
  <c r="L9"/>
  <c r="L8" s="1"/>
  <c r="L7" s="1"/>
  <c r="M9"/>
  <c r="N9"/>
  <c r="G9"/>
  <c r="G18"/>
  <c r="H18"/>
  <c r="I18"/>
  <c r="J18"/>
  <c r="K18"/>
  <c r="L18"/>
  <c r="M18"/>
  <c r="N18"/>
  <c r="F18"/>
  <c r="G16"/>
  <c r="H16"/>
  <c r="I16"/>
  <c r="J16"/>
  <c r="K16"/>
  <c r="L16"/>
  <c r="M16"/>
  <c r="N16"/>
  <c r="F16"/>
  <c r="G13"/>
  <c r="G14"/>
  <c r="G15"/>
  <c r="F10"/>
  <c r="F9" s="1"/>
  <c r="D27" i="10"/>
  <c r="C6"/>
  <c r="C18"/>
  <c r="C19"/>
  <c r="C20"/>
  <c r="C21"/>
  <c r="C23"/>
  <c r="C24"/>
  <c r="C25"/>
  <c r="C26"/>
  <c r="C17"/>
  <c r="E16"/>
  <c r="E27" s="1"/>
  <c r="C8"/>
  <c r="C9"/>
  <c r="C10"/>
  <c r="C11"/>
  <c r="C12"/>
  <c r="C13"/>
  <c r="C14"/>
  <c r="C15"/>
  <c r="C7"/>
  <c r="D6"/>
  <c r="H8" i="9"/>
  <c r="I8"/>
  <c r="J8"/>
  <c r="K8"/>
  <c r="G10"/>
  <c r="F10" s="1"/>
  <c r="G11"/>
  <c r="F11" s="1"/>
  <c r="G12"/>
  <c r="F12" s="1"/>
  <c r="G9"/>
  <c r="F9" s="1"/>
  <c r="D6" i="8"/>
  <c r="B40"/>
  <c r="B6"/>
  <c r="B7"/>
  <c r="M23" i="9" l="1"/>
  <c r="M24" s="1"/>
  <c r="D23"/>
  <c r="D24" s="1"/>
  <c r="E23"/>
  <c r="E24" s="1"/>
  <c r="F23"/>
  <c r="F24" s="1"/>
  <c r="G9" i="15"/>
  <c r="M6"/>
  <c r="S6"/>
  <c r="J6"/>
  <c r="C16" i="10"/>
  <c r="C27" s="1"/>
  <c r="F36" i="3"/>
  <c r="F39" s="1"/>
  <c r="U7" i="7"/>
  <c r="U6" s="1"/>
  <c r="G60"/>
  <c r="G55"/>
  <c r="H39"/>
  <c r="H53" s="1"/>
  <c r="G53" s="1"/>
  <c r="J39"/>
  <c r="I53" s="1"/>
  <c r="J45"/>
  <c r="I62" s="1"/>
  <c r="G62" s="1"/>
  <c r="M44"/>
  <c r="M60" s="1"/>
  <c r="Q43"/>
  <c r="Q58" s="1"/>
  <c r="T42"/>
  <c r="U57" s="1"/>
  <c r="K57" s="1"/>
  <c r="H42"/>
  <c r="H57" s="1"/>
  <c r="J41"/>
  <c r="I56" s="1"/>
  <c r="G56" s="1"/>
  <c r="M40"/>
  <c r="M55" s="1"/>
  <c r="Q45"/>
  <c r="Q62" s="1"/>
  <c r="Q41"/>
  <c r="Q56" s="1"/>
  <c r="M39"/>
  <c r="M53" s="1"/>
  <c r="K53" s="1"/>
  <c r="M45"/>
  <c r="M62" s="1"/>
  <c r="Q44"/>
  <c r="Q60" s="1"/>
  <c r="T43"/>
  <c r="U58" s="1"/>
  <c r="K58" s="1"/>
  <c r="H43"/>
  <c r="H58" s="1"/>
  <c r="G58" s="1"/>
  <c r="J42"/>
  <c r="I57" s="1"/>
  <c r="M41"/>
  <c r="M56" s="1"/>
  <c r="Q40"/>
  <c r="Q55" s="1"/>
  <c r="T45"/>
  <c r="U62" s="1"/>
  <c r="K62" s="1"/>
  <c r="T41"/>
  <c r="U56" s="1"/>
  <c r="K17"/>
  <c r="J7"/>
  <c r="L7"/>
  <c r="F17"/>
  <c r="F15"/>
  <c r="F16"/>
  <c r="N7"/>
  <c r="Q7"/>
  <c r="Q6" s="1"/>
  <c r="F9"/>
  <c r="F13"/>
  <c r="K10"/>
  <c r="F10" s="1"/>
  <c r="F12"/>
  <c r="F14"/>
  <c r="F7" i="6"/>
  <c r="I6"/>
  <c r="K6"/>
  <c r="F6"/>
  <c r="G7" i="7"/>
  <c r="F7" i="16"/>
  <c r="F6"/>
  <c r="F10" i="15"/>
  <c r="Q6"/>
  <c r="G16"/>
  <c r="R7"/>
  <c r="R6" s="1"/>
  <c r="F8"/>
  <c r="F15"/>
  <c r="F14" s="1"/>
  <c r="F13"/>
  <c r="F11"/>
  <c r="F9" s="1"/>
  <c r="F7"/>
  <c r="G6"/>
  <c r="F9" i="13"/>
  <c r="F6" s="1"/>
  <c r="F16" i="12"/>
  <c r="G17"/>
  <c r="H7"/>
  <c r="H6" s="1"/>
  <c r="G7"/>
  <c r="G6" s="1"/>
  <c r="F12"/>
  <c r="F13"/>
  <c r="S17"/>
  <c r="F17" s="1"/>
  <c r="F9"/>
  <c r="F8" s="1"/>
  <c r="F11"/>
  <c r="S15"/>
  <c r="F15"/>
  <c r="T7"/>
  <c r="T6" s="1"/>
  <c r="J8" i="11"/>
  <c r="K8"/>
  <c r="M8"/>
  <c r="M7" s="1"/>
  <c r="N8"/>
  <c r="N7" s="1"/>
  <c r="F8" i="9"/>
  <c r="G8"/>
  <c r="K55" i="7" l="1"/>
  <c r="F7"/>
  <c r="K60"/>
  <c r="F53"/>
  <c r="K56"/>
  <c r="G57"/>
  <c r="K7"/>
  <c r="K6" s="1"/>
  <c r="F8"/>
  <c r="F6" i="15"/>
  <c r="F10" i="12"/>
  <c r="F7"/>
  <c r="F6" s="1"/>
  <c r="S7"/>
  <c r="S6" s="1"/>
  <c r="F7" i="11"/>
  <c r="F6" i="7" l="1"/>
</calcChain>
</file>

<file path=xl/sharedStrings.xml><?xml version="1.0" encoding="utf-8"?>
<sst xmlns="http://schemas.openxmlformats.org/spreadsheetml/2006/main" count="9688" uniqueCount="1767">
  <si>
    <t>中职教育学生资助
（家庭困难学生国家助学金）</t>
  </si>
  <si>
    <t>1.坚持“党建领校”。深入贯彻落实全面从严治党要求，推进党建工作规范化、制度化建设，大力实施“政治领航”“思想铸魂”“强基固本”“砥柱铸造”“清风护航”“凝心聚力”五大工程，以硬核党建引领学校高质量发展。
2.坚持“人本治校”。坚持治校先治人，教职工人文关怀更加凸显，绩效考核更加公平，工作评价更加科学。坚持立德树人，红色教育走心走实，学生素质全面提高，活动育人更加生动，心理健康教育更加深入。
3.坚持“质量立校”。紧抓教学质量生命线，培育一流的校风、一流的教风、一流的学风，打造一流的师资、一流的课堂和一流的设施，奥赛竞赛实现突破，优生优培更加突出，大面积成才全面开花，全方位提升学校核心竞争力。
4.坚持“科研强校”。加强教科研体制机制建设，积极为教师搭建科研平台，激励教师潜心科研。加强深度教研，凝聚集体智慧，实行“四定两关注”模式：定时间、定地点、定主题、定主讲人，关注过程、关注结果。
5.坚持“人才兴校”。师德师风持续优化，教师政治素养、专业素养全面提高。实施名师工程、领雁工程、青蓝工程，打造一支业务精湛、爱岗敬业、朝气蓬勃的人才队伍，让其成为带动全校发展的中流砥柱。
6.坚持“文化润校”。培育尊重文化，把尊重内化于心,外化于行。提炼升华学校精神，将学校理念文化融入校园环境，营造“风气正、作风硬、人心齐、干劲足”的校园氛围，打造有品味有温度的高中学校。</t>
  </si>
  <si>
    <t>1、建设德技并修育人体系;
2、建设高水平师资队伍;
3、推进专业集群发展;
4、提升教研科研水平;
5、提升社会服务能力.构建德智体美劳全面发展的人才培养培训体系。</t>
  </si>
  <si>
    <t>1.坚持“党建领校”。深入贯彻落实全面从严治党要求，推进党建工作规范化、制度化建设，大力实施“政治领航”“思想铸魂”“强基固本”“砥柱铸造”“清风护航”“凝心聚力”五大工程，以硬核党建引领学校高质量发展。
2.坚持“人本治校”。坚持治校先治人，教职工人文关怀更加凸显，绩效考核更加公平，工作评价更加科学。坚持立德树人，红色教育走心走实，学生素质全面提高，活动育人更加生动，心理健康教育更加深入。
3.坚持“质量立校”。紧抓教学质量生命线，培育一流的校风、一流的教风、一流的学风，打造一流的师资、一流的课堂和一流的设施，奥赛竞赛实现突破，优生优培更加突出，大面积成才全面开花，全方位提升学校核心竞争力。
4.坚持“科研强校”。加强教科研体制机制建设，积极为教师搭建科研平台，激励教师潜心科研。加强深度教研，凝聚集体智慧，实行“四定两关注”模式：定时间、定地点、定主题、定主讲人，关注过程、关注结果。
5.坚持“人才兴校”。师德师风持续优化，教师政治素养、专业素养全面提高。实施名师工程、领雁工程、青蓝工程，打造一支业务精湛、爱岗敬业、朝气蓬勃的人才队伍，让其成为带动全校发展的中流砥柱。
6.坚持“文化润校”。培育尊重文化，把尊重内化于心,外化于行。提炼升华学校精神，将学校理念文化融入校园环境，营造“风气正、作风硬、人心齐、干劲足”的校园氛围，打造有品味有温度的初中学校。</t>
  </si>
  <si>
    <t>在今年收支预算内，确保从以下5个方面完成以下整体目标：
1、义务教育教学：保障适龄儿童入学教育，开展实施九年义务教育，促进基础教育发展。
2、学生管理：开展丰富多彩的活动，全面提高学生素质。加强班主任队伍建设, 加强对团支部、少先队的管理，发挥团支部、少先队的先锋模范作用。
3、教师管理：打造品德高尚、业务过硬的教师队伍，提高课堂教学水平和效益。组织开展工会活动，全方位关心教师，关注教师的心理、身体健康。
4、安全管理：学校安全工作常态化，切实做好交通安全、防溺水安全、防火安全、食品安全和卫生防疫工作，规范食堂管理，确保食品安全卫生。
5、廉政管理：加强党风廉政建设，从严治党，夯实基层党建工作。</t>
  </si>
  <si>
    <t>1.优先发展创造美化校园学习环境，注重改善办学条件
2.加强教师培训，打造高水平队伍建设，进一步提高教育水平，形成办学特色。</t>
  </si>
  <si>
    <t>1、开展幼儿园、小学、初中教育教学活动；
2、加强教师队伍建设，提高教育教学质量；
3、改善学校办学条件和基础设施，加强校园文化建设。</t>
  </si>
  <si>
    <t>1、保障学校日常工作开展；
2、实施学前教育、小学教育、初中教育；
3、促进义务教育均衡发展。</t>
  </si>
  <si>
    <t>2024年部门预算公开表</t>
  </si>
  <si>
    <t>单位编码：</t>
  </si>
  <si>
    <t>单位名称：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</si>
  <si>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</si>
  <si>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</si>
  <si>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</si>
  <si>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</si>
  <si>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</si>
  <si>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</si>
  <si>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</si>
  <si>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</si>
  <si>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</si>
  <si>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</si>
  <si>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</si>
  <si>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</si>
  <si>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</si>
  <si>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</si>
  <si>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</si>
  <si>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</si>
  <si>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</si>
  <si>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</si>
  <si>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</si>
  <si>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</si>
  <si>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</si>
  <si>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</si>
  <si>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</si>
  <si>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</si>
  <si>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</si>
  <si>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</si>
  <si>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</si>
  <si>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</si>
  <si>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</si>
  <si>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</si>
  <si>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</si>
  <si>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</si>
  <si>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</si>
  <si>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</si>
  <si>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</si>
  <si>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</si>
  <si>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</si>
  <si>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</si>
  <si>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</si>
  <si>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</si>
  <si>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</si>
  <si>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</si>
  <si>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</si>
  <si>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</si>
  <si>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</si>
  <si>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</si>
  <si>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</si>
  <si>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</si>
  <si>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</si>
  <si>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</si>
  <si>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</si>
  <si>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</si>
  <si>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</si>
  <si>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</si>
  <si>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</si>
  <si>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</si>
  <si>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</si>
  <si>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</si>
  <si>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</si>
  <si>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</si>
  <si>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</si>
  <si>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</si>
  <si>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</si>
  <si>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</si>
  <si>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</si>
  <si>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</si>
  <si>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</si>
  <si>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</si>
  <si>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</si>
  <si>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</si>
  <si>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</si>
  <si>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</si>
  <si>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</si>
  <si>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</si>
  <si>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</si>
  <si>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</si>
  <si>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</si>
  <si>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</si>
  <si>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</si>
  <si>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</si>
  <si>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</si>
  <si>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</si>
  <si>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</si>
  <si>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</si>
  <si>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</si>
  <si>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</si>
  <si>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</si>
  <si>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</si>
  <si>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</si>
  <si>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</si>
  <si>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</si>
  <si>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</si>
  <si>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</si>
  <si>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</si>
  <si>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</si>
  <si>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</si>
  <si>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</si>
  <si>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</si>
  <si>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</si>
  <si>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</si>
  <si>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</si>
  <si>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</si>
  <si>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</si>
  <si>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</si>
  <si>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</si>
  <si>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</si>
  <si>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</si>
  <si>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</si>
  <si>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</si>
  <si>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</si>
  <si>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</si>
  <si>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</si>
  <si>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</si>
  <si>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</si>
  <si>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</si>
  <si>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</si>
  <si>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</si>
  <si>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</si>
  <si>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</si>
  <si>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</si>
  <si>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</si>
  <si>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</si>
  <si>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</si>
  <si>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</si>
  <si>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</si>
  <si>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</si>
  <si>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</si>
  <si>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</si>
  <si>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</si>
  <si>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</si>
  <si>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</si>
  <si>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</si>
  <si>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</si>
  <si>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</si>
  <si>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</si>
  <si>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</si>
  <si>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</si>
  <si>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</si>
  <si>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</si>
  <si>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</si>
  <si>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</si>
  <si>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</si>
  <si>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</si>
  <si>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</si>
  <si>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</si>
  <si>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</si>
  <si>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</si>
  <si>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</si>
  <si>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408</t>
  </si>
  <si>
    <t>岳阳县教育体育局</t>
  </si>
  <si>
    <t xml:space="preserve">  408002</t>
  </si>
  <si>
    <t xml:space="preserve">  岳阳县教育体育局</t>
  </si>
  <si>
    <t xml:space="preserve">  408003</t>
  </si>
  <si>
    <t xml:space="preserve">  408004</t>
  </si>
  <si>
    <t xml:space="preserve">  408005</t>
  </si>
  <si>
    <t xml:space="preserve">  408007</t>
  </si>
  <si>
    <t xml:space="preserve">  408012</t>
  </si>
  <si>
    <t xml:space="preserve">  408014</t>
  </si>
  <si>
    <t xml:space="preserve">  408017</t>
  </si>
  <si>
    <t xml:space="preserve">  408018</t>
  </si>
  <si>
    <t xml:space="preserve">  408019</t>
  </si>
  <si>
    <t xml:space="preserve">  408020</t>
  </si>
  <si>
    <t xml:space="preserve">  408021</t>
  </si>
  <si>
    <t xml:space="preserve">  408022</t>
  </si>
  <si>
    <t xml:space="preserve">  408023</t>
  </si>
  <si>
    <t xml:space="preserve">  408024</t>
  </si>
  <si>
    <t xml:space="preserve">  408025</t>
  </si>
  <si>
    <t xml:space="preserve">  408026</t>
  </si>
  <si>
    <t xml:space="preserve">  408027</t>
  </si>
  <si>
    <t xml:space="preserve">  408028</t>
  </si>
  <si>
    <t xml:space="preserve">  408029</t>
  </si>
  <si>
    <t xml:space="preserve">  408030</t>
  </si>
  <si>
    <t xml:space="preserve">  408031</t>
  </si>
  <si>
    <t xml:space="preserve">  408032</t>
  </si>
  <si>
    <t xml:space="preserve">  408033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</si>
  <si>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</si>
  <si>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</si>
  <si>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</si>
  <si>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</si>
  <si>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</si>
  <si>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</si>
  <si>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</si>
  <si>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</si>
  <si>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</si>
  <si>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</si>
  <si>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</si>
  <si>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</si>
  <si>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</si>
  <si>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 xml:space="preserve">   教育支出</t>
  </si>
  <si>
    <t>01</t>
  </si>
  <si>
    <t>02</t>
  </si>
  <si>
    <t>03</t>
  </si>
  <si>
    <t>04</t>
  </si>
  <si>
    <t>07</t>
  </si>
  <si>
    <t>99</t>
  </si>
  <si>
    <t>210</t>
  </si>
  <si>
    <t>221</t>
  </si>
  <si>
    <t>27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</si>
  <si>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</si>
  <si>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</si>
  <si>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</si>
  <si>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</si>
  <si>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</si>
  <si>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</si>
  <si>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</si>
  <si>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</si>
  <si>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</si>
  <si>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</si>
  <si>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</si>
  <si>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</si>
  <si>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</si>
  <si>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</si>
  <si>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</si>
  <si>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</si>
  <si>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</si>
  <si>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</si>
  <si>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</si>
  <si>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</si>
  <si>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</si>
  <si>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</si>
  <si>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特殊学校教育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</si>
  <si>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</si>
  <si>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</si>
  <si>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</si>
  <si>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</si>
  <si>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</si>
  <si>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</si>
  <si>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</si>
  <si>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</si>
  <si>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</si>
  <si>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</si>
  <si>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</si>
  <si>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</si>
  <si>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</si>
  <si>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</si>
  <si>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</si>
  <si>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</si>
  <si>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</si>
  <si>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</si>
  <si>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</si>
  <si>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</si>
  <si>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</si>
  <si>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</si>
  <si>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</si>
  <si>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</si>
  <si>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</si>
  <si>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</si>
  <si>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</si>
  <si>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</si>
  <si>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</si>
  <si>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</si>
  <si>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</si>
  <si>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</si>
  <si>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</si>
  <si>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</si>
  <si>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</si>
  <si>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</si>
  <si>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</si>
  <si>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</si>
  <si>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</si>
  <si>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</si>
  <si>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</si>
  <si>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</si>
  <si>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</si>
  <si>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</si>
  <si>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</si>
  <si>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</si>
  <si>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</si>
  <si>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</si>
  <si>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</si>
  <si>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</si>
  <si>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</si>
  <si>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</si>
  <si>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30206</t>
  </si>
  <si>
    <t xml:space="preserve">  电费</t>
  </si>
  <si>
    <t xml:space="preserve">  30205</t>
  </si>
  <si>
    <t xml:space="preserve">  水费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</si>
  <si>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</si>
  <si>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</si>
  <si>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</si>
  <si>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</si>
  <si>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30213</t>
  </si>
  <si>
    <t xml:space="preserve">  维修（护）费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</si>
  <si>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</si>
  <si>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</si>
  <si>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</si>
  <si>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</si>
  <si>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30211</t>
  </si>
  <si>
    <t xml:space="preserve">  差旅费</t>
  </si>
  <si>
    <t xml:space="preserve">  30202</t>
  </si>
  <si>
    <t xml:space="preserve">  印刷费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</si>
  <si>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</si>
  <si>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</si>
  <si>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</si>
  <si>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</si>
  <si>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</si>
  <si>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</si>
  <si>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</si>
  <si>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</si>
  <si>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</si>
  <si>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</si>
  <si>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</si>
  <si>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</si>
  <si>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</si>
  <si>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</si>
  <si>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</si>
  <si>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</si>
  <si>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</si>
  <si>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</si>
  <si>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</si>
  <si>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</si>
  <si>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</si>
  <si>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</si>
  <si>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</si>
  <si>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</si>
  <si>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</si>
  <si>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</si>
  <si>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</si>
  <si>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</si>
  <si>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</si>
  <si>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</si>
  <si>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</si>
  <si>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</si>
  <si>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</si>
  <si>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</si>
  <si>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</si>
  <si>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</si>
  <si>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</si>
  <si>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</si>
  <si>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</si>
  <si>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</si>
  <si>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</si>
  <si>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</si>
  <si>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</si>
  <si>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</si>
  <si>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</si>
  <si>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</si>
  <si>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</si>
  <si>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</si>
  <si>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</si>
  <si>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</si>
  <si>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</si>
  <si>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</si>
  <si>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</si>
  <si>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</si>
  <si>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</si>
  <si>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</si>
  <si>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</si>
  <si>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</si>
  <si>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</si>
  <si>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</si>
  <si>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</si>
  <si>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</si>
  <si>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</si>
  <si>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</si>
  <si>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</si>
  <si>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</si>
  <si>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</si>
  <si>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</si>
  <si>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</si>
  <si>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</si>
  <si>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</si>
  <si>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</si>
  <si>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</si>
  <si>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</si>
  <si>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</si>
  <si>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</si>
  <si>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</si>
  <si>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</si>
  <si>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</si>
  <si>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</si>
  <si>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</si>
  <si>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</si>
  <si>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</si>
  <si>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</si>
  <si>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</si>
  <si>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</si>
  <si>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</si>
  <si>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</si>
  <si>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</si>
  <si>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</si>
  <si>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</si>
  <si>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</si>
  <si>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</si>
  <si>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</si>
  <si>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</si>
  <si>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</si>
  <si>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</si>
  <si>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</si>
  <si>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</si>
  <si>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</si>
  <si>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</si>
  <si>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</si>
  <si>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</si>
  <si>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408002</t>
  </si>
  <si>
    <t xml:space="preserve">   会议费</t>
  </si>
  <si>
    <t xml:space="preserve">   城教附加</t>
  </si>
  <si>
    <t xml:space="preserve">   春蕾校车公司</t>
  </si>
  <si>
    <t xml:space="preserve">   公车补助</t>
  </si>
  <si>
    <t xml:space="preserve">   教师档案管理</t>
  </si>
  <si>
    <t xml:space="preserve">   教师招聘</t>
  </si>
  <si>
    <t xml:space="preserve">   教育督导评估</t>
  </si>
  <si>
    <t xml:space="preserve">   教育管理</t>
  </si>
  <si>
    <t xml:space="preserve">   全民健身活动</t>
  </si>
  <si>
    <t xml:space="preserve">   体育基地</t>
  </si>
  <si>
    <t xml:space="preserve">   乡镇补贴</t>
  </si>
  <si>
    <t xml:space="preserve">   普惠性幼儿园配套</t>
  </si>
  <si>
    <t xml:space="preserve">   学前教育生均公用经费配套</t>
  </si>
  <si>
    <t xml:space="preserve">   学前教育幼儿资助</t>
  </si>
  <si>
    <t xml:space="preserve">   城乡义务教育生均公用经费（小学）</t>
  </si>
  <si>
    <t xml:space="preserve">   家庭困难学生生活补助（小学）</t>
  </si>
  <si>
    <t xml:space="preserve">   校安工程</t>
  </si>
  <si>
    <t xml:space="preserve">   边远山区教师津贴</t>
  </si>
  <si>
    <t xml:space="preserve">   不良未成年人矫正教育</t>
  </si>
  <si>
    <t xml:space="preserve">   城乡义务教育生均公用经费（初中）</t>
  </si>
  <si>
    <t xml:space="preserve">   公费定向委培师范生</t>
  </si>
  <si>
    <t xml:space="preserve">   家庭困难学生生活补助（初中）</t>
  </si>
  <si>
    <t xml:space="preserve">   教育保安</t>
  </si>
  <si>
    <t xml:space="preserve">   教育质量专项奖励资金</t>
  </si>
  <si>
    <t xml:space="preserve">   临聘老师</t>
  </si>
  <si>
    <t xml:space="preserve">   农村基层教育人才津贴</t>
  </si>
  <si>
    <t xml:space="preserve">   派出贫困地区支教</t>
  </si>
  <si>
    <t xml:space="preserve">   四类学生课后服务费</t>
  </si>
  <si>
    <t xml:space="preserve">   危改</t>
  </si>
  <si>
    <t xml:space="preserve">   乡镇校园安防</t>
  </si>
  <si>
    <t xml:space="preserve">   校车安全</t>
  </si>
  <si>
    <t xml:space="preserve">   校车配套</t>
  </si>
  <si>
    <t xml:space="preserve">   校车运行监控维护费</t>
  </si>
  <si>
    <t xml:space="preserve">   义务教育阶段特殊教育学校和随班就读残疾学生生均公用经费</t>
  </si>
  <si>
    <t xml:space="preserve">   中小学肺结核筛查</t>
  </si>
  <si>
    <t xml:space="preserve">   中小学校自备水源检测</t>
  </si>
  <si>
    <t xml:space="preserve">   高中阶段学生军训</t>
  </si>
  <si>
    <t xml:space="preserve">   普通高中学生生均公用经费</t>
  </si>
  <si>
    <t xml:space="preserve">   普通高中学生资助(家庭经济困难学生国家助学金)</t>
  </si>
  <si>
    <t xml:space="preserve">   普通高中学生资助(免除家庭经济困难学生学杂费)</t>
  </si>
  <si>
    <t xml:space="preserve">   职业教育</t>
  </si>
  <si>
    <t xml:space="preserve">   职业中专外聘教师</t>
  </si>
  <si>
    <t xml:space="preserve">   中职教育学生资助 （家庭困难学生国家助学金）</t>
  </si>
  <si>
    <t xml:space="preserve">   中职教育学生资助(农村、涉农专业和家庭经济困难学生免学费)</t>
  </si>
  <si>
    <t xml:space="preserve">   自考高考</t>
  </si>
  <si>
    <t xml:space="preserve">   特教</t>
  </si>
  <si>
    <t xml:space="preserve">   师训</t>
  </si>
  <si>
    <t xml:space="preserve">   408003</t>
  </si>
  <si>
    <t xml:space="preserve">   公用经费（非）</t>
  </si>
  <si>
    <t xml:space="preserve">   408004</t>
  </si>
  <si>
    <t xml:space="preserve">   公用经费</t>
  </si>
  <si>
    <t xml:space="preserve">   408005</t>
  </si>
  <si>
    <t xml:space="preserve">   学校运转经费</t>
  </si>
  <si>
    <t xml:space="preserve">   408007</t>
  </si>
  <si>
    <t xml:space="preserve">   电大教育管理</t>
  </si>
  <si>
    <t xml:space="preserve">   梦园小广场管理</t>
  </si>
  <si>
    <t xml:space="preserve">   408012</t>
  </si>
  <si>
    <t xml:space="preserve">   学生生活费</t>
  </si>
  <si>
    <t xml:space="preserve">   408014</t>
  </si>
  <si>
    <t xml:space="preserve">   学校校舍维修</t>
  </si>
  <si>
    <t xml:space="preserve">   408017</t>
  </si>
  <si>
    <t xml:space="preserve">   408018</t>
  </si>
  <si>
    <t xml:space="preserve">   408019</t>
  </si>
  <si>
    <t xml:space="preserve">   408020</t>
  </si>
  <si>
    <t xml:space="preserve">   408021</t>
  </si>
  <si>
    <t xml:space="preserve">   408022</t>
  </si>
  <si>
    <t xml:space="preserve">   408023</t>
  </si>
  <si>
    <t xml:space="preserve">   408024</t>
  </si>
  <si>
    <t xml:space="preserve">   学校运转</t>
  </si>
  <si>
    <t xml:space="preserve">   408025</t>
  </si>
  <si>
    <t xml:space="preserve">   项目日常维护</t>
  </si>
  <si>
    <t xml:space="preserve">   408026</t>
  </si>
  <si>
    <t xml:space="preserve">   学校运管经费</t>
  </si>
  <si>
    <t xml:space="preserve">   408027</t>
  </si>
  <si>
    <t xml:space="preserve">   408028</t>
  </si>
  <si>
    <t xml:space="preserve">   办公经费</t>
  </si>
  <si>
    <t xml:space="preserve">   408029</t>
  </si>
  <si>
    <t xml:space="preserve">   408030</t>
  </si>
  <si>
    <t xml:space="preserve">   408031</t>
  </si>
  <si>
    <t xml:space="preserve">   408032</t>
  </si>
  <si>
    <t xml:space="preserve">   408033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</si>
  <si>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</si>
  <si>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</si>
  <si>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</si>
  <si>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</si>
  <si>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</si>
  <si>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</si>
  <si>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</si>
  <si>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</si>
  <si>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</si>
  <si>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</si>
  <si>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</si>
  <si>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</si>
  <si>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</si>
  <si>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</si>
  <si>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408002</t>
  </si>
  <si>
    <t xml:space="preserve">  边远山区教师津贴</t>
  </si>
  <si>
    <t>边远山区教师津贴</t>
  </si>
  <si>
    <t>成本指标</t>
  </si>
  <si>
    <t>经济成本指标</t>
  </si>
  <si>
    <t>250</t>
  </si>
  <si>
    <t>项目支出控制在250万元之内</t>
  </si>
  <si>
    <t>成本未超支得满分，每超支1%扣3分</t>
  </si>
  <si>
    <t>%</t>
  </si>
  <si>
    <t>定量</t>
  </si>
  <si>
    <t>社会成本指标</t>
  </si>
  <si>
    <t>生态环境成本指标</t>
  </si>
  <si>
    <t>产出指标</t>
  </si>
  <si>
    <t>数量指标</t>
  </si>
  <si>
    <t>边远山区教师津贴发放</t>
  </si>
  <si>
    <t>0</t>
  </si>
  <si>
    <t>完成得满分，每降低1%扣3分</t>
  </si>
  <si>
    <t>质量指标</t>
  </si>
  <si>
    <t>边远山区老师合格率</t>
  </si>
  <si>
    <t>百分比</t>
  </si>
  <si>
    <t>完成得满分，每有一人次不合格现象扣3分</t>
  </si>
  <si>
    <t>时效指标</t>
  </si>
  <si>
    <t>工作完成及时率</t>
  </si>
  <si>
    <t>100</t>
  </si>
  <si>
    <t>工作完成及时率100%</t>
  </si>
  <si>
    <t>完成得满分，每有一次工作完成不及时扣3分</t>
  </si>
  <si>
    <t>定性</t>
  </si>
  <si>
    <t xml:space="preserve">效益指标 </t>
  </si>
  <si>
    <t>经济效益指标</t>
  </si>
  <si>
    <t>社会效益指标</t>
  </si>
  <si>
    <t>边远山区教学水平</t>
  </si>
  <si>
    <t>提升</t>
  </si>
  <si>
    <t>边远山区地区教学水平提升</t>
  </si>
  <si>
    <t>提升效果良好得满分，效果一般得8分，无效果得0分</t>
  </si>
  <si>
    <t>无</t>
  </si>
  <si>
    <t>生态效益指标</t>
  </si>
  <si>
    <t>可持续影响指标</t>
  </si>
  <si>
    <t>政策持续性</t>
  </si>
  <si>
    <t>长期</t>
  </si>
  <si>
    <t>政策长期实施</t>
  </si>
  <si>
    <t>政策长期实施得满分，否则得0分</t>
  </si>
  <si>
    <t>满意度指标</t>
  </si>
  <si>
    <t>服务对象满意度指标</t>
  </si>
  <si>
    <t>边远山区师生满意度</t>
  </si>
  <si>
    <t>95</t>
  </si>
  <si>
    <t>边远山区师生满意度95%以上</t>
  </si>
  <si>
    <t>完成得满分，每降低1%扣1分</t>
  </si>
  <si>
    <t>≥</t>
  </si>
  <si>
    <t xml:space="preserve">  不良未成年人矫正教育</t>
  </si>
  <si>
    <t>不良未成年人矫正教育</t>
  </si>
  <si>
    <t>预算控制数</t>
  </si>
  <si>
    <t>35</t>
  </si>
  <si>
    <t>学校运转经费控制在35万元以内</t>
  </si>
  <si>
    <t>指标分值20分，每超过1万元扣2分</t>
  </si>
  <si>
    <t>万元</t>
  </si>
  <si>
    <t>≤</t>
  </si>
  <si>
    <t>不良未成年人教育</t>
  </si>
  <si>
    <t>不良未成年人教育的覆盖率</t>
  </si>
  <si>
    <t>指标分值28分，每少1%扣1分</t>
  </si>
  <si>
    <t>矫正教育培训合格率</t>
  </si>
  <si>
    <t>矫正教育培训合格率达到100%</t>
  </si>
  <si>
    <t>指标分值8分，每少1%扣1分</t>
  </si>
  <si>
    <t>=</t>
  </si>
  <si>
    <t>故障设备维修及时率</t>
  </si>
  <si>
    <t>及时维修故障设备</t>
  </si>
  <si>
    <t>完成得8分，每少1%扣1分</t>
  </si>
  <si>
    <t>采购及时率</t>
  </si>
  <si>
    <t>采购及时率达到100%</t>
  </si>
  <si>
    <t>完成得10分，每少1%扣1分</t>
  </si>
  <si>
    <t>教育效果</t>
  </si>
  <si>
    <t>不良未成年人矫正教育有一定提升</t>
  </si>
  <si>
    <t>指标分值8分，较上年没提升扣4分</t>
  </si>
  <si>
    <t>-</t>
  </si>
  <si>
    <t>教学秩序稳定</t>
  </si>
  <si>
    <t>促进</t>
  </si>
  <si>
    <t>促进教学秩序稳定</t>
  </si>
  <si>
    <t>指标分值10分，提升成效显著得满分，效果一般得6分，无效不得分</t>
  </si>
  <si>
    <t>师生满意度</t>
  </si>
  <si>
    <t>师生满意度达到95%</t>
  </si>
  <si>
    <t xml:space="preserve">  城教附加</t>
  </si>
  <si>
    <t>城教附加</t>
  </si>
  <si>
    <t>79</t>
  </si>
  <si>
    <t>学校运转经费控制在79万元以内</t>
  </si>
  <si>
    <t>物品采购</t>
  </si>
  <si>
    <t>2</t>
  </si>
  <si>
    <t>采购次数不低于2次</t>
  </si>
  <si>
    <t>指标分值8分，每少一次扣5分</t>
  </si>
  <si>
    <t>次</t>
  </si>
  <si>
    <t>管理固定设备数（办公电脑、打印机等）</t>
  </si>
  <si>
    <t>20</t>
  </si>
  <si>
    <t>管理固定设备数（办公电脑、打印机等）不低于20台</t>
  </si>
  <si>
    <t>指标分值10分，每少一次扣1分</t>
  </si>
  <si>
    <t>台</t>
  </si>
  <si>
    <t>学校办公条件合格率</t>
  </si>
  <si>
    <t>学校办公条件合格率达到100%</t>
  </si>
  <si>
    <t>资金到位百分比</t>
  </si>
  <si>
    <t>完成得18分，每少1%扣1分</t>
  </si>
  <si>
    <t>教育秩序稳定</t>
  </si>
  <si>
    <t>促进教育秩序稳定</t>
  </si>
  <si>
    <t xml:space="preserve">  城乡义务教育生均公用经费（初中）</t>
  </si>
  <si>
    <t>城乡义务教育生均公用经费（初中）</t>
  </si>
  <si>
    <t>325</t>
  </si>
  <si>
    <t>学校运转经费控制在325万元以内</t>
  </si>
  <si>
    <t>管理全县小学生</t>
  </si>
  <si>
    <t>学生人数</t>
  </si>
  <si>
    <t>21311人</t>
  </si>
  <si>
    <t>指标分值10分，每10名学生不满意扣一分扣1分</t>
  </si>
  <si>
    <t>教师培训</t>
  </si>
  <si>
    <t>组织教师培训次数不低于2次</t>
  </si>
  <si>
    <t>教师培训合格率</t>
  </si>
  <si>
    <t>教师培训合格率达到100%</t>
  </si>
  <si>
    <t>教师教学水平</t>
  </si>
  <si>
    <t>教师教学水平得到提升</t>
  </si>
  <si>
    <t xml:space="preserve">  城乡义务教育生均公用经费（小学）</t>
  </si>
  <si>
    <t>城乡义务教育生均公用经费（小学）</t>
  </si>
  <si>
    <t>628</t>
  </si>
  <si>
    <t>学校运转经费控制在628万元以内</t>
  </si>
  <si>
    <t>39463人</t>
  </si>
  <si>
    <t xml:space="preserve">  春蕾校车公司</t>
  </si>
  <si>
    <t>春蕾校车公司</t>
  </si>
  <si>
    <t>学校运转经费控制在20万元以内</t>
  </si>
  <si>
    <t>全县校车正常运营</t>
  </si>
  <si>
    <t>272</t>
  </si>
  <si>
    <t>校车台数</t>
  </si>
  <si>
    <t>指标分值8分，每少一辆扣5分</t>
  </si>
  <si>
    <t>教师司机培训合格率</t>
  </si>
  <si>
    <t>司机操作水平</t>
  </si>
  <si>
    <t xml:space="preserve">  高中阶段学生军训</t>
  </si>
  <si>
    <t>高中阶段学生军训</t>
  </si>
  <si>
    <t>10</t>
  </si>
  <si>
    <t>预算控制在10万元内</t>
  </si>
  <si>
    <t>每超出1万元扣1分（满分15分）</t>
  </si>
  <si>
    <t>聘请军区教官数量</t>
  </si>
  <si>
    <t>40</t>
  </si>
  <si>
    <t>聘请军区教官数量40人以上</t>
  </si>
  <si>
    <t>每少1人扣1分（满分10分）</t>
  </si>
  <si>
    <t>人</t>
  </si>
  <si>
    <t>表彰军训优秀教官和学生数</t>
  </si>
  <si>
    <t>表彰军训优秀教官和学生数100人以上</t>
  </si>
  <si>
    <t>军训参训学生通过率</t>
  </si>
  <si>
    <t>军训参训学生通过率95%以上</t>
  </si>
  <si>
    <t>每少1%扣1分（满分15分）</t>
  </si>
  <si>
    <t>军训工作开展天数</t>
  </si>
  <si>
    <t>军训工作开展天数10天以上</t>
  </si>
  <si>
    <t>每少1天扣1分（满分15分）</t>
  </si>
  <si>
    <t>天</t>
  </si>
  <si>
    <t>提升形成人人关心国防，参与国防的格局体现终身教育的理念</t>
  </si>
  <si>
    <t>根据实际情况酌情扣分（满分20分）</t>
  </si>
  <si>
    <t>师生满意度达到95%以上</t>
  </si>
  <si>
    <t xml:space="preserve">  公车补助</t>
  </si>
  <si>
    <t>公车补助</t>
  </si>
  <si>
    <t>80.52</t>
  </si>
  <si>
    <t>经费控制在80.52万元以内</t>
  </si>
  <si>
    <t>指标分值15分，每少1%扣3分</t>
  </si>
  <si>
    <t>公车发放补助对象</t>
  </si>
  <si>
    <t>指标分值30分，对符合发放标准的职工发放补助，每误发1人扣1分</t>
  </si>
  <si>
    <t>审核合规率</t>
  </si>
  <si>
    <t>审核合规率100%</t>
  </si>
  <si>
    <t>公车补助发放及时率</t>
  </si>
  <si>
    <t>公车补助发放及时率100%</t>
  </si>
  <si>
    <t>政策持续性长期</t>
  </si>
  <si>
    <t>职工满意度</t>
  </si>
  <si>
    <t>98</t>
  </si>
  <si>
    <t>职工满意度95%以上</t>
  </si>
  <si>
    <t xml:space="preserve">  公费定向委培师范生</t>
  </si>
  <si>
    <t>公费定向委培师范生</t>
  </si>
  <si>
    <t>157</t>
  </si>
  <si>
    <t>项目支出控制在157万元之内</t>
  </si>
  <si>
    <t>完成公范定向师范生的招生人数</t>
  </si>
  <si>
    <t>80</t>
  </si>
  <si>
    <t>招生人数</t>
  </si>
  <si>
    <t>招录师范生的素质</t>
  </si>
  <si>
    <t>每一个不符合要求，降1分</t>
  </si>
  <si>
    <t>人次</t>
  </si>
  <si>
    <t>招生人数较上年有提升</t>
  </si>
  <si>
    <t xml:space="preserve">  会议费</t>
  </si>
  <si>
    <t>7.2</t>
  </si>
  <si>
    <t>学校运转经费控制在7.2万元以内</t>
  </si>
  <si>
    <t>会议次数</t>
  </si>
  <si>
    <t>会议完成率</t>
  </si>
  <si>
    <t>会议完成率合格率达到100%</t>
  </si>
  <si>
    <t>会议传达</t>
  </si>
  <si>
    <t>会议目标实现</t>
  </si>
  <si>
    <t>会议目标</t>
  </si>
  <si>
    <t xml:space="preserve">  家庭困难学生生活补助（初中）</t>
  </si>
  <si>
    <t>家庭困难学生生活补助（初中）</t>
  </si>
  <si>
    <t>家庭困难学生生活补助（小学）</t>
  </si>
  <si>
    <t>48.3</t>
  </si>
  <si>
    <t>家庭困难学生生活补助（小学）控制不超预算</t>
  </si>
  <si>
    <t>1634人</t>
  </si>
  <si>
    <t>家庭困难学生生活补助（小学）xx人</t>
  </si>
  <si>
    <t>指标分值15分，每少1人扣1分</t>
  </si>
  <si>
    <t>发放及时率</t>
  </si>
  <si>
    <t>发放及时率100%</t>
  </si>
  <si>
    <t>指标分值10分，每少1%扣3分</t>
  </si>
  <si>
    <t>困难学生辍学率</t>
  </si>
  <si>
    <t>下降</t>
  </si>
  <si>
    <t>困难学生辍学率下降</t>
  </si>
  <si>
    <t>困难学生生活水平</t>
  </si>
  <si>
    <t>提高</t>
  </si>
  <si>
    <t>困难学生生活水平提高</t>
  </si>
  <si>
    <t>学生满意度</t>
  </si>
  <si>
    <t>学生满意度95%以上</t>
  </si>
  <si>
    <t xml:space="preserve">  家庭困难学生生活补助（小学）</t>
  </si>
  <si>
    <t>发放家庭困难学生生活补助，保障审核流程合规，资金发放及时准确到位。</t>
  </si>
  <si>
    <t>42.7</t>
  </si>
  <si>
    <t>2220人</t>
  </si>
  <si>
    <t xml:space="preserve">  教师档案管理</t>
  </si>
  <si>
    <t>教师档案管理</t>
  </si>
  <si>
    <t>5</t>
  </si>
  <si>
    <t>经费控制在5万元以内</t>
  </si>
  <si>
    <t>档案管理达到规定标准</t>
  </si>
  <si>
    <t>指标分值18分，每少一次扣5分</t>
  </si>
  <si>
    <t>档案设备合格率</t>
  </si>
  <si>
    <t>档案设备合格率达到100%</t>
  </si>
  <si>
    <t>档案教学水平</t>
  </si>
  <si>
    <t>档案教学水平得到提升</t>
  </si>
  <si>
    <t>局机关领导干部满意度</t>
  </si>
  <si>
    <t>满意度达到95%</t>
  </si>
  <si>
    <t>完成得16分，每少1%扣1分</t>
  </si>
  <si>
    <t xml:space="preserve">  教师招聘</t>
  </si>
  <si>
    <t>教师招聘</t>
  </si>
  <si>
    <t>招聘教师</t>
  </si>
  <si>
    <t>每超5个，扣一分</t>
  </si>
  <si>
    <t>招聘教师合格率</t>
  </si>
  <si>
    <t>招聘教师合格率达到100%</t>
  </si>
  <si>
    <t>招聘教师及时率</t>
  </si>
  <si>
    <t>招聘教师及时率达到100%</t>
  </si>
  <si>
    <t>完成得20分，每少1%扣1分</t>
  </si>
  <si>
    <t>完成得12分，每少1%扣1分</t>
  </si>
  <si>
    <t xml:space="preserve">  教育保安</t>
  </si>
  <si>
    <t>教育保安</t>
  </si>
  <si>
    <t>60</t>
  </si>
  <si>
    <t>学校运转经费控制在60万元以内</t>
  </si>
  <si>
    <t>保安人员培训</t>
  </si>
  <si>
    <t>保安人员培训次数不低于2次</t>
  </si>
  <si>
    <t>保安人员培训合格率</t>
  </si>
  <si>
    <t>保安人员培训合格率达到100%</t>
  </si>
  <si>
    <t>保安人员专业水平</t>
  </si>
  <si>
    <t>保安人员专业水平得到提升</t>
  </si>
  <si>
    <t>教育安全环境</t>
  </si>
  <si>
    <t>促进教育安全环境有提升</t>
  </si>
  <si>
    <t xml:space="preserve">  教育督导评估</t>
  </si>
  <si>
    <t>教育督导评估</t>
  </si>
  <si>
    <t>学校运转经费控制在27万元以内</t>
  </si>
  <si>
    <t>督查评估督查</t>
  </si>
  <si>
    <t>督查评估督查次数不低于2次</t>
  </si>
  <si>
    <t>督查评估督查合格率</t>
  </si>
  <si>
    <t>督查评估督查合格率达到100%</t>
  </si>
  <si>
    <t>指标分值18分，每少1%扣1分</t>
  </si>
  <si>
    <t>学校各项督导指标</t>
  </si>
  <si>
    <t>学校各项督导指标有明显提升</t>
  </si>
  <si>
    <t xml:space="preserve">  教育管理</t>
  </si>
  <si>
    <t>教育管理</t>
  </si>
  <si>
    <t>预算控制在80万元内</t>
  </si>
  <si>
    <t>满分10分，每超出1万元扣1分</t>
  </si>
  <si>
    <t>教育管理事务</t>
  </si>
  <si>
    <t>教育管理事务合格率</t>
  </si>
  <si>
    <t>满分15分，每降一个百分点扣1分</t>
  </si>
  <si>
    <t>个</t>
  </si>
  <si>
    <t>教育管理质量</t>
  </si>
  <si>
    <t>教育管理质量逐步提高</t>
  </si>
  <si>
    <t>拨付进度</t>
  </si>
  <si>
    <t>1</t>
  </si>
  <si>
    <t>年限</t>
  </si>
  <si>
    <t>满分15分，一所学校未及时拨付扣1分</t>
  </si>
  <si>
    <t>年</t>
  </si>
  <si>
    <t>综合利用率</t>
  </si>
  <si>
    <t>综合利用率达到80%以上</t>
  </si>
  <si>
    <t>满分10分，每少1%扣1分</t>
  </si>
  <si>
    <t>家长社会学生满意度</t>
  </si>
  <si>
    <t>家长社会学生满意度达到95%以上</t>
  </si>
  <si>
    <t>满分35分，每降一个百分点扣2分</t>
  </si>
  <si>
    <t xml:space="preserve">  教育质量专项奖励资金</t>
  </si>
  <si>
    <t>教育质量专项奖励资金</t>
  </si>
  <si>
    <t>奖励金额控制在300万元以内</t>
  </si>
  <si>
    <t>400</t>
  </si>
  <si>
    <t>项目支出控制在300万元之内</t>
  </si>
  <si>
    <t>奖励全县教师</t>
  </si>
  <si>
    <t>968</t>
  </si>
  <si>
    <t>奖励面达全县教师的20%</t>
  </si>
  <si>
    <t>奖励教师优秀率</t>
  </si>
  <si>
    <t>95%</t>
  </si>
  <si>
    <t>问卷调查</t>
  </si>
  <si>
    <t>全县中小学教师满意度</t>
  </si>
  <si>
    <t>达95%以上，每少一个百分点扣3分</t>
  </si>
  <si>
    <t xml:space="preserve">  临聘老师</t>
  </si>
  <si>
    <t>聘用临聘老师，保证教学秩序稳定，提升县域教学水平</t>
  </si>
  <si>
    <t>200</t>
  </si>
  <si>
    <t>学校运转经费控制在200万元以内</t>
  </si>
  <si>
    <t>指标分值15分，每超过1%扣3分</t>
  </si>
  <si>
    <t>聘用临聘老师数量</t>
  </si>
  <si>
    <t>1111111</t>
  </si>
  <si>
    <t>考核合格率</t>
  </si>
  <si>
    <t>考核合格率95以上</t>
  </si>
  <si>
    <t>教学工作完成及时率</t>
  </si>
  <si>
    <t>教学工作完成及时率100%</t>
  </si>
  <si>
    <t>完成得15分，每少1%扣3分</t>
  </si>
  <si>
    <t>指标分值15分，提升成效显著得满分，效果一般得8分，无效不得分</t>
  </si>
  <si>
    <t>完成得15分，每少1%扣1分</t>
  </si>
  <si>
    <t xml:space="preserve">  农村基层教育人才津贴</t>
  </si>
  <si>
    <t>农村基层教育人才津贴</t>
  </si>
  <si>
    <t>234</t>
  </si>
  <si>
    <t>项目支出控制在234万元之内</t>
  </si>
  <si>
    <t>农村基层教育人才津贴完成率</t>
  </si>
  <si>
    <t>农村基层教育人才津贴完成率100%</t>
  </si>
  <si>
    <t>农村基层教育老师缺勤率</t>
  </si>
  <si>
    <t>支教老师缺勤率为0</t>
  </si>
  <si>
    <t>完成得满分，每有一次缺勤现象扣3分</t>
  </si>
  <si>
    <t>农村基层地区教学水平</t>
  </si>
  <si>
    <t>农村基层地区教学水平提升</t>
  </si>
  <si>
    <t>师生满意度95%以上</t>
  </si>
  <si>
    <t xml:space="preserve">  派出贫困地区支教</t>
  </si>
  <si>
    <t>派出贫困地区支教</t>
  </si>
  <si>
    <t>15</t>
  </si>
  <si>
    <t>项目支出控制在15万元之内</t>
  </si>
  <si>
    <t>贫困地区支教工作完成率</t>
  </si>
  <si>
    <t>贫困地区支教工作完成率100%</t>
  </si>
  <si>
    <t>支教老师缺勤率</t>
  </si>
  <si>
    <t>贫困地区教学水平</t>
  </si>
  <si>
    <t>贫困地区教学水平提升</t>
  </si>
  <si>
    <t>贫困地区师生满意度</t>
  </si>
  <si>
    <t>贫困地区师生满意度95%以上</t>
  </si>
  <si>
    <t xml:space="preserve">  普惠性幼儿园配套</t>
  </si>
  <si>
    <t>普惠性幼儿园配套</t>
  </si>
  <si>
    <t>59</t>
  </si>
  <si>
    <t>学校运转经费控制在59万元以内</t>
  </si>
  <si>
    <t xml:space="preserve">  普通高中学生生均公用经费</t>
  </si>
  <si>
    <t>普通高中学生生均公用经费</t>
  </si>
  <si>
    <t>269</t>
  </si>
  <si>
    <t>学校运转经费控制在269万元以内</t>
  </si>
  <si>
    <t xml:space="preserve">  普通高中学生资助(家庭经济困难学生国家助学金)</t>
  </si>
  <si>
    <t>普通高中学生资助(家庭经济困难学生国家助学金)</t>
  </si>
  <si>
    <t>学生生活补助经费</t>
  </si>
  <si>
    <t>42.1</t>
  </si>
  <si>
    <t>学生生活补助经费控制在42.1万元以内</t>
  </si>
  <si>
    <t>完成得10分，每超出1万元扣1分</t>
  </si>
  <si>
    <t>资金使用率</t>
  </si>
  <si>
    <t>≥xx%</t>
  </si>
  <si>
    <t>补助人次</t>
  </si>
  <si>
    <t>532人</t>
  </si>
  <si>
    <t>学生生活补助费发放人次达到135人次</t>
  </si>
  <si>
    <t>完成得15分，每少1人扣1分</t>
  </si>
  <si>
    <t>补助覆盖率</t>
  </si>
  <si>
    <t>补助发放覆盖率达到100%</t>
  </si>
  <si>
    <t>补助发放及时性</t>
  </si>
  <si>
    <t>补助发放及时性达到100%</t>
  </si>
  <si>
    <t>学生伙食改善</t>
  </si>
  <si>
    <t>改善</t>
  </si>
  <si>
    <t>学生伙食达到明显改善</t>
  </si>
  <si>
    <t>学生伙食得到明显改善得15分，改善效果一般得8分，无效不得分</t>
  </si>
  <si>
    <t>是否影响生态环境</t>
  </si>
  <si>
    <t>是/否</t>
  </si>
  <si>
    <t>提升学生生活水平</t>
  </si>
  <si>
    <t>学生生活水平得到明显提升</t>
  </si>
  <si>
    <t>学生生活水平得到明显提升得20分，提升效果一般得8分，无效不得分</t>
  </si>
  <si>
    <t>学生及家长满意度</t>
  </si>
  <si>
    <t>学生及家长满意度达到95%</t>
  </si>
  <si>
    <t>满意度达到95%得10分，每少1%扣1分</t>
  </si>
  <si>
    <t xml:space="preserve">  普通高中学生资助(免除家庭经济困难学生学杂费)</t>
  </si>
  <si>
    <t>普通高中学生资助(免除家庭经济困难学生学杂费)</t>
  </si>
  <si>
    <t>11.90</t>
  </si>
  <si>
    <t>学生生活补助经费控制在11.9万元以内</t>
  </si>
  <si>
    <t>学生条件改善</t>
  </si>
  <si>
    <t>学生条件明显改善</t>
  </si>
  <si>
    <t xml:space="preserve">  全民健身活动</t>
  </si>
  <si>
    <t>全民健身活动</t>
  </si>
  <si>
    <t>学校运转经费控制在15万元以内</t>
  </si>
  <si>
    <t>指标分值6分，每少一次扣1分</t>
  </si>
  <si>
    <t>开展各项体育活动</t>
  </si>
  <si>
    <t>8</t>
  </si>
  <si>
    <t>开展各项体育活动不少于10次</t>
  </si>
  <si>
    <t>指标分值30分，每少一次扣2分</t>
  </si>
  <si>
    <t>体育活动举办效果</t>
  </si>
  <si>
    <t>活动举办成功100%</t>
  </si>
  <si>
    <t>活动秩序稳定</t>
  </si>
  <si>
    <t>促进社会和谐稳定</t>
  </si>
  <si>
    <t>群众满意度</t>
  </si>
  <si>
    <t>群众满意度达到95%</t>
  </si>
  <si>
    <t xml:space="preserve">  师训</t>
  </si>
  <si>
    <t>师训</t>
  </si>
  <si>
    <t>520</t>
  </si>
  <si>
    <t>学校运转经费控制在520万元以内</t>
  </si>
  <si>
    <t>教师参加国家、省、市县校，国培等不低于2000人次</t>
  </si>
  <si>
    <t>指标分值18分，每少50人次扣1分</t>
  </si>
  <si>
    <t xml:space="preserve">  四类学生课后服务费</t>
  </si>
  <si>
    <t>四类学生课后服务费</t>
  </si>
  <si>
    <t>预算控制在200万元以内</t>
  </si>
  <si>
    <t>每超出1万元扣1分（满分10分）</t>
  </si>
  <si>
    <t>课后服务覆盖率</t>
  </si>
  <si>
    <t>90</t>
  </si>
  <si>
    <t>课后服务覆盖率达到90%以上</t>
  </si>
  <si>
    <t>根据学生自愿情况酌情扣分（满分10分）</t>
  </si>
  <si>
    <t>教学任务完成率</t>
  </si>
  <si>
    <t>教学任务完成率达到100%</t>
  </si>
  <si>
    <t>未达标不得分，达标得满分（满分10分）</t>
  </si>
  <si>
    <t>专任教师合格率</t>
  </si>
  <si>
    <t>专任教师合格率达到100%</t>
  </si>
  <si>
    <t>未达标不得分，达标得满分（满分15分）</t>
  </si>
  <si>
    <t>教学任务及时率</t>
  </si>
  <si>
    <t>教学任务及时率达到100%</t>
  </si>
  <si>
    <t>教职工补贴发放及时性</t>
  </si>
  <si>
    <t>30</t>
  </si>
  <si>
    <t>按月发放</t>
  </si>
  <si>
    <t>每推迟1天扣1分（满分10分）</t>
  </si>
  <si>
    <t>提升教学质量</t>
  </si>
  <si>
    <t>学生及家长满意度达到95%以上</t>
  </si>
  <si>
    <t xml:space="preserve">  特教</t>
  </si>
  <si>
    <t>特教</t>
  </si>
  <si>
    <t>经费使用合格率</t>
  </si>
  <si>
    <t>经费使用合格率达到100%</t>
  </si>
  <si>
    <t>困难学生幸福感</t>
  </si>
  <si>
    <t>指标分值8分，每降一个百分占扣1分</t>
  </si>
  <si>
    <t xml:space="preserve">  体育基地</t>
  </si>
  <si>
    <t>体育基地</t>
  </si>
  <si>
    <t>基地举办活动次数</t>
  </si>
  <si>
    <t>基地举办活动次数不低于2次</t>
  </si>
  <si>
    <t>基地硬件合格率</t>
  </si>
  <si>
    <t>基地硬件合格率达到100%</t>
  </si>
  <si>
    <t>基地秩序稳定</t>
  </si>
  <si>
    <t xml:space="preserve">  危改</t>
  </si>
  <si>
    <t>危改</t>
  </si>
  <si>
    <t>196</t>
  </si>
  <si>
    <t>预算控制在196万元内</t>
  </si>
  <si>
    <t>学校基础设施修缮数量</t>
  </si>
  <si>
    <t>学校基础设施修缮数量5个以上</t>
  </si>
  <si>
    <t>每少1个扣4分（满分15分）</t>
  </si>
  <si>
    <t>施工单位资质达标率</t>
  </si>
  <si>
    <t>施工单位资质达标率达到100%</t>
  </si>
  <si>
    <t>工程量完成率</t>
  </si>
  <si>
    <t>工程量完成率达到100%</t>
  </si>
  <si>
    <t>工程计量拨款及时率</t>
  </si>
  <si>
    <t>工程计量拨款及时率达到90%以上</t>
  </si>
  <si>
    <t>每少1%扣1分（满分10分）</t>
  </si>
  <si>
    <t>设计功能实现率</t>
  </si>
  <si>
    <t>设计功能实现率达到80%以上</t>
  </si>
  <si>
    <t>隐患消除情况</t>
  </si>
  <si>
    <t>有效</t>
  </si>
  <si>
    <t>有效消除隐患</t>
  </si>
  <si>
    <t>根据实际情况酌情扣分（满分15分）</t>
  </si>
  <si>
    <t>受益群体满意度</t>
  </si>
  <si>
    <t>受益群体满意度达到95%以上</t>
  </si>
  <si>
    <t xml:space="preserve">  乡镇补贴</t>
  </si>
  <si>
    <t>乡镇补贴</t>
  </si>
  <si>
    <t>1910.50</t>
  </si>
  <si>
    <t>乡镇补贴发放金额控制在1910.50以内</t>
  </si>
  <si>
    <t>指标分值15分，每增加1万元，扣1分</t>
  </si>
  <si>
    <t>乡镇补贴发放对象</t>
  </si>
  <si>
    <t>符合对象发放乡镇补贴的百分比</t>
  </si>
  <si>
    <t>指标分值30分，每少1人扣1分</t>
  </si>
  <si>
    <t>乡镇教师幸福感</t>
  </si>
  <si>
    <t>乡镇教师幸福感有所提升</t>
  </si>
  <si>
    <t>乡镇教师满意度</t>
  </si>
  <si>
    <t>乡镇教师满意度95%以上</t>
  </si>
  <si>
    <t xml:space="preserve">  乡镇校园安防</t>
  </si>
  <si>
    <t>乡镇校园安防</t>
  </si>
  <si>
    <t>64</t>
  </si>
  <si>
    <t>学校运转经费控制在64万元以内</t>
  </si>
  <si>
    <t>乡镇校园安防人员培训合格率</t>
  </si>
  <si>
    <t>乡镇校园安防人员培训合格率达到100%</t>
  </si>
  <si>
    <t>乡镇校园安防水平</t>
  </si>
  <si>
    <t>乡镇校园安防水平得到提升</t>
  </si>
  <si>
    <t>指标分值16分，提升成效显著得满分，效果一般得6分，无效不得分</t>
  </si>
  <si>
    <t xml:space="preserve">  校安工程</t>
  </si>
  <si>
    <t>校安工程</t>
  </si>
  <si>
    <t>预算控制在20万元内</t>
  </si>
  <si>
    <t xml:space="preserve">  校车安全</t>
  </si>
  <si>
    <t>校车安全</t>
  </si>
  <si>
    <t>全县校车台数</t>
  </si>
  <si>
    <t>指标分值18分，每少一台扣5分</t>
  </si>
  <si>
    <t>校车司机培训合格率</t>
  </si>
  <si>
    <t>校车司机培训合格率达到100%</t>
  </si>
  <si>
    <t>校车正常运营</t>
  </si>
  <si>
    <t xml:space="preserve">  校车配套</t>
  </si>
  <si>
    <t>校车配套</t>
  </si>
  <si>
    <t>180.5</t>
  </si>
  <si>
    <t>学校运转经费控制在180.5万元以内</t>
  </si>
  <si>
    <t>校车司机培训</t>
  </si>
  <si>
    <t>校车司机培训次数不低于2次</t>
  </si>
  <si>
    <t>校车司机综合素质</t>
  </si>
  <si>
    <t>秩序稳定</t>
  </si>
  <si>
    <t>促进社会秩序稳定</t>
  </si>
  <si>
    <t xml:space="preserve">  校车运行监控维护费</t>
  </si>
  <si>
    <t>校车运行监控维护费</t>
  </si>
  <si>
    <t>40.5</t>
  </si>
  <si>
    <t>学校运转经费控制在40.5万元以内</t>
  </si>
  <si>
    <t>校车监控设备使用培训</t>
  </si>
  <si>
    <t>校车监控设备使用培训不低于1次</t>
  </si>
  <si>
    <t>指标分值8分，每少一次扣8分</t>
  </si>
  <si>
    <t>监控设备</t>
  </si>
  <si>
    <t>运行故障率为0</t>
  </si>
  <si>
    <t>为0时得26分，每增加1个百分点扣1分</t>
  </si>
  <si>
    <t>校车监控设备</t>
  </si>
  <si>
    <t>校车监控设备性能得到提升</t>
  </si>
  <si>
    <t>校车监控设备运行情况</t>
  </si>
  <si>
    <t>校车监控设备100%正常运行</t>
  </si>
  <si>
    <t>指标分值10分，提升成效显著得满分，每降低一个百分点扣1分</t>
  </si>
  <si>
    <t xml:space="preserve">  学前教育生均公用经费配套</t>
  </si>
  <si>
    <t>学前教育生均公用经费配套</t>
  </si>
  <si>
    <t>167</t>
  </si>
  <si>
    <t>学校运转经费控制在167万元以内</t>
  </si>
  <si>
    <t xml:space="preserve">  学前教育幼儿资助</t>
  </si>
  <si>
    <t>学前教育幼儿资助</t>
  </si>
  <si>
    <t>44.1</t>
  </si>
  <si>
    <t>学生生活补助经费控制在44.1万元以内</t>
  </si>
  <si>
    <t>19777</t>
  </si>
  <si>
    <t>100%</t>
  </si>
  <si>
    <t>完全拨付</t>
  </si>
  <si>
    <t xml:space="preserve">  义务教育阶段特殊教育学校和随班就读残疾学生生均公用经费</t>
  </si>
  <si>
    <t>义务教育阶段特殊教育学校和随班就读残疾学生生均公用经费</t>
  </si>
  <si>
    <t>学校运转经费控制在30万元以内</t>
  </si>
  <si>
    <t xml:space="preserve">  职业教育</t>
  </si>
  <si>
    <t>职业教育</t>
  </si>
  <si>
    <t>70</t>
  </si>
  <si>
    <t>学校运转经费控制在70万元以内</t>
  </si>
  <si>
    <t>教育学生</t>
  </si>
  <si>
    <t>5651人</t>
  </si>
  <si>
    <t>职业教育合格率</t>
  </si>
  <si>
    <t>职业教育合格率达到100%</t>
  </si>
  <si>
    <t xml:space="preserve">  职业中专外聘教师</t>
  </si>
  <si>
    <t>职业中专外聘教师</t>
  </si>
  <si>
    <t>外聘教师合格率</t>
  </si>
  <si>
    <t>外聘教师合格率达到100%</t>
  </si>
  <si>
    <t>指标分值16分，每少1%扣1分</t>
  </si>
  <si>
    <t>外聘教师教学水平</t>
  </si>
  <si>
    <t>外聘教师教学水平得到提升</t>
  </si>
  <si>
    <t xml:space="preserve">  中小学肺结核筛查</t>
  </si>
  <si>
    <t>中小学肺结核筛查</t>
  </si>
  <si>
    <t xml:space="preserve">  中小学校自备水源检测</t>
  </si>
  <si>
    <t>中小学校自备水源检测</t>
  </si>
  <si>
    <t>自备水检测硬件指标</t>
  </si>
  <si>
    <t>自备水检测合格率达到100%</t>
  </si>
  <si>
    <t xml:space="preserve">  中职教育学生资助 （家庭困难学生国家助学金）</t>
  </si>
  <si>
    <t>中职教育学生资助</t>
  </si>
  <si>
    <t>16.8</t>
  </si>
  <si>
    <t>项目支出控制在16.8万元之内</t>
  </si>
  <si>
    <t>中职教育学生资助 （家庭困难学生国家助学金）完成率</t>
  </si>
  <si>
    <t>244人</t>
  </si>
  <si>
    <t>中职教育学生资助 （家庭困难学生国家助学金）完成率100%</t>
  </si>
  <si>
    <t>受资助学生家庭情况</t>
  </si>
  <si>
    <t>调查家庭经济困难情况</t>
  </si>
  <si>
    <t>每有一人不符合政策，扣一分</t>
  </si>
  <si>
    <t>中职学校教学水平</t>
  </si>
  <si>
    <t>中职学校教学水平提升</t>
  </si>
  <si>
    <t xml:space="preserve">  中职教育学生资助(农村、涉农专业和家庭经济困难学生免学费)</t>
  </si>
  <si>
    <t>中职教育学生资助(农村、涉农专业和家庭经济困难学生免学费)</t>
  </si>
  <si>
    <t>学生生活补助经费控制在210万元以内</t>
  </si>
  <si>
    <t xml:space="preserve">  自考高考</t>
  </si>
  <si>
    <t>自考高考</t>
  </si>
  <si>
    <t>自考高考经费</t>
  </si>
  <si>
    <t>学生生活补助经费控制在20万元以内</t>
  </si>
  <si>
    <t>135</t>
  </si>
  <si>
    <t>完成得5分，每少1人扣1分</t>
  </si>
  <si>
    <t>≥95%</t>
  </si>
  <si>
    <t>用于发放人员工资等</t>
  </si>
  <si>
    <t>完成得10分，每低于一个百分比扣1分</t>
  </si>
  <si>
    <t>组考情况良好</t>
  </si>
  <si>
    <t>组考情况良好得15分，改善效果一般得8分，无效不得分</t>
  </si>
  <si>
    <t>组考水平</t>
  </si>
  <si>
    <t>组考水平得到明显提升</t>
  </si>
  <si>
    <t>组考水平得到明显提升得20分，提升效果一般得8分，无效不得分</t>
  </si>
  <si>
    <t>408003</t>
  </si>
  <si>
    <t>岳阳县第一中学</t>
  </si>
  <si>
    <t xml:space="preserve">  公用经费（非）</t>
  </si>
  <si>
    <t>保障学校日常运转</t>
  </si>
  <si>
    <t>学校运转经费</t>
  </si>
  <si>
    <t>120</t>
  </si>
  <si>
    <t>经费控制在120万以内得x分，每超过10万扣1分</t>
  </si>
  <si>
    <t>完成得10分，超支1万元扣1分</t>
  </si>
  <si>
    <t>培训</t>
  </si>
  <si>
    <t>培训次数达到30次</t>
  </si>
  <si>
    <t>完成得10分，每少一次扣1分</t>
  </si>
  <si>
    <t>维修</t>
  </si>
  <si>
    <t>维修次数达到30次</t>
  </si>
  <si>
    <t>采购</t>
  </si>
  <si>
    <t>采购次数达到5次</t>
  </si>
  <si>
    <t>完成得10分，每少一次扣2分</t>
  </si>
  <si>
    <t>培训合格率</t>
  </si>
  <si>
    <t>培训合格率达到100%</t>
  </si>
  <si>
    <t>完成的10分，每少1%扣一分</t>
  </si>
  <si>
    <t>验收合格率</t>
  </si>
  <si>
    <t>采购验收合格率达到100%</t>
  </si>
  <si>
    <t>按时采购率达到100%</t>
  </si>
  <si>
    <t>学校知名度</t>
  </si>
  <si>
    <t>学校知名度得到有效提升</t>
  </si>
  <si>
    <t>完成得10分，部分完成扣5分，未完成不得分</t>
  </si>
  <si>
    <t>稳定</t>
  </si>
  <si>
    <t>全年教学秩序得到保障</t>
  </si>
  <si>
    <t>师生满意度高</t>
  </si>
  <si>
    <t>师生满意度达到98%以上</t>
  </si>
  <si>
    <t>408004</t>
  </si>
  <si>
    <t>湖南省岳阳县第二中学</t>
  </si>
  <si>
    <t xml:space="preserve">  公用经费</t>
  </si>
  <si>
    <t>保持正常运转</t>
  </si>
  <si>
    <t>132</t>
  </si>
  <si>
    <t>公用经费控制在132万元以内</t>
  </si>
  <si>
    <t>指标分值20分，每超过1%扣4分</t>
  </si>
  <si>
    <t>设备维修维护</t>
  </si>
  <si>
    <t>验收合格率达到100%</t>
  </si>
  <si>
    <t>408005</t>
  </si>
  <si>
    <t>岳阳县第三中学</t>
  </si>
  <si>
    <t xml:space="preserve">  学校运转经费</t>
  </si>
  <si>
    <t>主要用于全年维修添置和相关采购费用</t>
  </si>
  <si>
    <t>38</t>
  </si>
  <si>
    <t>学校运转经费控制在38万元以内</t>
  </si>
  <si>
    <t>经费控制在38万元以内得10分，每超过1万元扣1分</t>
  </si>
  <si>
    <t>维修添置次数</t>
  </si>
  <si>
    <t>培训次数达到5次</t>
  </si>
  <si>
    <t>采购次数</t>
  </si>
  <si>
    <t>维修合格率</t>
  </si>
  <si>
    <t>维修及时率</t>
  </si>
  <si>
    <t>培训及时率达到100%</t>
  </si>
  <si>
    <t>教师教学水平得到显著提升得10分，提升效果一般得6分，无效不得分</t>
  </si>
  <si>
    <t>教学秩序稳定得10分，效果一般得6分，无效不得分</t>
  </si>
  <si>
    <t>408007</t>
  </si>
  <si>
    <t>岳阳县职业中等专业学校</t>
  </si>
  <si>
    <t xml:space="preserve">  电大教育管理</t>
  </si>
  <si>
    <t>组织学历教育招生与教学工作，完成继续教育培训，为社会输送人才。</t>
  </si>
  <si>
    <t>8.992</t>
  </si>
  <si>
    <t>电大教育管理支出控制在8.992万元以内</t>
  </si>
  <si>
    <t>150</t>
  </si>
  <si>
    <t>全年招生人数达到150人</t>
  </si>
  <si>
    <t>指标分值20分，每少1人扣0.5分</t>
  </si>
  <si>
    <t>考试线下率</t>
  </si>
  <si>
    <t>学生必须参加线下考试合格才能授予毕业证</t>
  </si>
  <si>
    <t>指标分值10分，每少1%扣1分</t>
  </si>
  <si>
    <t>毕业率</t>
  </si>
  <si>
    <t>学生毕业率达到95%</t>
  </si>
  <si>
    <t>毕业时限</t>
  </si>
  <si>
    <t>2.5</t>
  </si>
  <si>
    <t>学生教育时限不低于2.5年</t>
  </si>
  <si>
    <t>指标分值10分，未达到标准不得分</t>
  </si>
  <si>
    <t>学生文化及专业水平</t>
  </si>
  <si>
    <t>提升学生文化及专业水平，为社会输送人才</t>
  </si>
  <si>
    <t>指标分值20分，提升成效显著得满分，效果一般得60%指标值分，无效不得分</t>
  </si>
  <si>
    <t>学生满意度达到95%</t>
  </si>
  <si>
    <t>负责国有资产运营管理，提高国有资产利用率。</t>
  </si>
  <si>
    <t>156</t>
  </si>
  <si>
    <t>国有资产管理支出控制在156万元以内</t>
  </si>
  <si>
    <t>指标分值20分，每超过1万元扣1分</t>
  </si>
  <si>
    <t>消防器材类别</t>
  </si>
  <si>
    <t>6</t>
  </si>
  <si>
    <t>部署消防器材达到6类</t>
  </si>
  <si>
    <t>指标分值10分，每少1类扣2分</t>
  </si>
  <si>
    <t>场地数</t>
  </si>
  <si>
    <t>3</t>
  </si>
  <si>
    <t>管理商店、食堂及空闲场地达到3个</t>
  </si>
  <si>
    <t>指标分值15分，每少1个扣5分</t>
  </si>
  <si>
    <t>场地安全事故发生率</t>
  </si>
  <si>
    <t>加强防火防灾巡查，保障场地安全事故发生率为0</t>
  </si>
  <si>
    <t>指标分值15分，每增加1%扣5分</t>
  </si>
  <si>
    <t>及时维修，保证正常使用</t>
  </si>
  <si>
    <t>国有资产利用率</t>
  </si>
  <si>
    <t>高质量管理国有资产，提高资产利用率</t>
  </si>
  <si>
    <t xml:space="preserve">  梦园小广场管理</t>
  </si>
  <si>
    <t>管理维护梦园小广场，为学校和社会公众提供运动锻炼场所。</t>
  </si>
  <si>
    <t>9</t>
  </si>
  <si>
    <t>学校运转经费控制在9万元以内</t>
  </si>
  <si>
    <t>管理广场数</t>
  </si>
  <si>
    <t>管理梦园广场1个</t>
  </si>
  <si>
    <t>指标分值15分，每少一次扣1分</t>
  </si>
  <si>
    <t>节假日对外开放率</t>
  </si>
  <si>
    <t>节假日对社会公众开放率不低于95%</t>
  </si>
  <si>
    <t>指标分值15分，每少1%扣1分</t>
  </si>
  <si>
    <t>及时维修场地破损</t>
  </si>
  <si>
    <t>指标分值20分，每少1%扣1分</t>
  </si>
  <si>
    <t>群众休闲锻炼场所</t>
  </si>
  <si>
    <t>增加</t>
  </si>
  <si>
    <t>增加群众休闲锻炼场所</t>
  </si>
  <si>
    <t>408012</t>
  </si>
  <si>
    <t>岳阳县特殊教育学校</t>
  </si>
  <si>
    <t xml:space="preserve">  学生生活费</t>
  </si>
  <si>
    <t>全年足额发放学生生活补助经费，保障学生生活</t>
  </si>
  <si>
    <t>11.75</t>
  </si>
  <si>
    <t>学生生活补助经费控制在11.75万元以内</t>
  </si>
  <si>
    <t>补助人数</t>
  </si>
  <si>
    <t>408014</t>
  </si>
  <si>
    <t>岳阳县第八中学</t>
  </si>
  <si>
    <t xml:space="preserve">  学校校舍维修</t>
  </si>
  <si>
    <t>用于校舍维修，保障学生在校学习和生活的安全。</t>
  </si>
  <si>
    <t>经费控制在20万元以内得10分，每超过1万元扣2分</t>
  </si>
  <si>
    <t>采购次数达到20次</t>
  </si>
  <si>
    <t>维修次数</t>
  </si>
  <si>
    <t>12</t>
  </si>
  <si>
    <t>维修次数达到12次</t>
  </si>
  <si>
    <t>培训及时率</t>
  </si>
  <si>
    <t>408017</t>
  </si>
  <si>
    <t>岳阳县湖洲学校</t>
  </si>
  <si>
    <t>学校运转经费保证学校正常运转，主要用于日常支出。</t>
  </si>
  <si>
    <t>经费控制在7.2万元以内得10分，每超过1万元扣2分</t>
  </si>
  <si>
    <t>培训次数</t>
  </si>
  <si>
    <t>培训次数达到2次</t>
  </si>
  <si>
    <t>采购次数达到2次</t>
  </si>
  <si>
    <t>408018</t>
  </si>
  <si>
    <t>岳阳县毛田镇中心学校</t>
  </si>
  <si>
    <t>学校运转经费，保证学校正常运转，主要用于日常支出，主要用于办公、打印、水电、邮电和零星维修。</t>
  </si>
  <si>
    <t>7.6</t>
  </si>
  <si>
    <t>学校运转经费控制在7.6万元以内</t>
  </si>
  <si>
    <t>经费控制在7.6万元以内得10分，每超过1万元扣2分</t>
  </si>
  <si>
    <t>经费控制在9万元以内得10分，每超过1万元扣2分</t>
  </si>
  <si>
    <t>验收合格率达到100％</t>
  </si>
  <si>
    <t>培训合格率达到100％</t>
  </si>
  <si>
    <t>采购及时率达到100％</t>
  </si>
  <si>
    <t>408019</t>
  </si>
  <si>
    <t>岳阳县月田镇中心学校</t>
  </si>
  <si>
    <t>公用经费主要用于教师培训、学校办公、维修、水电及其他正常运转等支出。</t>
  </si>
  <si>
    <t>提升教师教学水平</t>
  </si>
  <si>
    <t xml:space="preserve">无 </t>
  </si>
  <si>
    <t>408020</t>
  </si>
  <si>
    <t>岳阳县公田镇中心学校</t>
  </si>
  <si>
    <t>学校日常运转经费，用于办公打印邮电水电和零星开支等</t>
  </si>
  <si>
    <t>408021</t>
  </si>
  <si>
    <t>岳阳县杨林街镇中心学校</t>
  </si>
  <si>
    <t>运转经费用于日常支出，主要办公打印水电邮电和零星维修。</t>
  </si>
  <si>
    <t>408022</t>
  </si>
  <si>
    <t>岳阳县张谷英镇中心学校</t>
  </si>
  <si>
    <t>管理维护办公电脑、打印机等固定设备；采购办公物品及水电费；组织教师培训，提升教学水平。</t>
  </si>
  <si>
    <t>408023</t>
  </si>
  <si>
    <t>岳阳县步仙镇中心学校</t>
  </si>
  <si>
    <t>运转经费用于日常支出，主要用于办公打印、水电、邮电和零星维修。</t>
  </si>
  <si>
    <t>经费控制在7.2万元内得10分，每超过1万元扣2分</t>
  </si>
  <si>
    <t>培训合格率达100%</t>
  </si>
  <si>
    <t>验收合格率达100%</t>
  </si>
  <si>
    <t>408024</t>
  </si>
  <si>
    <t>岳阳县柏祥镇中心学校</t>
  </si>
  <si>
    <t xml:space="preserve">  学校运转</t>
  </si>
  <si>
    <t>408025</t>
  </si>
  <si>
    <t>岳阳县新墙镇中心学校</t>
  </si>
  <si>
    <t xml:space="preserve">  项目日常维护</t>
  </si>
  <si>
    <t>管理维护固定设备数（办公电脑、打印机等）</t>
  </si>
  <si>
    <t>32</t>
  </si>
  <si>
    <t>管理维护固定设备数（办公电脑、打印机等）不低于30台</t>
  </si>
  <si>
    <t>指标分值7分，每少一次扣0.5分</t>
  </si>
  <si>
    <t>教学检查</t>
  </si>
  <si>
    <t>4</t>
  </si>
  <si>
    <t>开展教学检查不低于4次</t>
  </si>
  <si>
    <t>指标分值8分，每少一次扣1分</t>
  </si>
  <si>
    <t>外部专家培训</t>
  </si>
  <si>
    <t>聘请外部专家开展教师培训不低于2次</t>
  </si>
  <si>
    <t>指标分值7分，每少一次扣5分</t>
  </si>
  <si>
    <t>指标分值7分，每少1%扣1分</t>
  </si>
  <si>
    <t>完成得7分，每少1%扣1分</t>
  </si>
  <si>
    <t>组织内外部培训，提升教师教学水平</t>
  </si>
  <si>
    <t>检查学校教学管理质量，促进教学秩序稳定</t>
  </si>
  <si>
    <t>96</t>
  </si>
  <si>
    <t>师生满意度达到96%</t>
  </si>
  <si>
    <t>408026</t>
  </si>
  <si>
    <t>岳阳县长湖乡中心学校</t>
  </si>
  <si>
    <t xml:space="preserve">  学校运管经费</t>
  </si>
  <si>
    <t>保障学校运管</t>
  </si>
  <si>
    <t>408027</t>
  </si>
  <si>
    <t>岳阳县黄沙街镇中心学校</t>
  </si>
  <si>
    <t>运转经费用于日常支出，主要用于办公、采购、培训、印刷、水电、邮电和零星维修。</t>
  </si>
  <si>
    <t>教师业务素质得到提升</t>
  </si>
  <si>
    <t>教师业务素质得到显著提升得10分，提升效果一般得6分，无效不得分</t>
  </si>
  <si>
    <t>教师师德水平得到提升</t>
  </si>
  <si>
    <t>教师师德水平得到显著提升得10分，提升效果一般得6分，无效不得分</t>
  </si>
  <si>
    <t>408028</t>
  </si>
  <si>
    <t>岳阳县中洲乡中心学校</t>
  </si>
  <si>
    <t xml:space="preserve">  办公经费</t>
  </si>
  <si>
    <t>408029</t>
  </si>
  <si>
    <t>岳阳县荣家湾镇鹿角中心学校</t>
  </si>
  <si>
    <t>管理固定设备数（办公电脑、打印机等）不低于8台</t>
  </si>
  <si>
    <t>408030</t>
  </si>
  <si>
    <t>岳阳县荣家湾镇麻塘中心学校</t>
  </si>
  <si>
    <t>采购次数达到4次</t>
  </si>
  <si>
    <t>408031</t>
  </si>
  <si>
    <t>岳阳县新开镇中心学校</t>
  </si>
  <si>
    <t>7.2万元运转经费用于日常支出，主要办公打印水电邮电和零星维修。</t>
  </si>
  <si>
    <t>经费控制在7.2万元以内得10分，每超过2万元扣2分</t>
  </si>
  <si>
    <t>408032</t>
  </si>
  <si>
    <t>岳阳县筻口镇中心学校</t>
  </si>
  <si>
    <t>学校运转经费保障学校正常运转，主要用于日常支出。</t>
  </si>
  <si>
    <t>408033</t>
  </si>
  <si>
    <t>岳阳县荣家湾镇中心学校</t>
  </si>
  <si>
    <t>转经费用于日常支出，主要办公打印水电邮电和零星维修。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</si>
  <si>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</si>
  <si>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</si>
  <si>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</si>
  <si>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</si>
  <si>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</si>
  <si>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</si>
  <si>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</si>
  <si>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</si>
  <si>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</si>
  <si>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</si>
  <si>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</si>
  <si>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深入学习贯彻党的二十大精神。2.加强党对教育工作的全面领导。3.强化意识形态工作。4.加强学校思政工作建设。5.抓实清廉校园建设。6.构建“五育”并举育人体系。7.持续推进“双减”走深走实。8.抓实抓细教研教改。9.推进学前教育普及普惠发展。10.推进义务教育优质均衡发展。11.推进高中教育提质特色发展。12.推进职业教育扩容创新发展。13.推进民办教育规范有序发展。14.推进特殊教育健康和谐发展。15.推进改善义务教育办学条件三年攻坚行动。16.优化教育布局调整。17.完成县政府工作报告民生实事。18.加强师德师风建设。19.加强行政队伍建设。20.加强专业素质培养。21.健全教师保障机制。22.实施“县管校聘”人事管理改革。23.深化教育评价改革。24.全面推进依法治教。25.推进中考改革。26.压紧压实安全责任。27.强化安全主题教育。28.抓好重点领域安全监管。29.开展校园周边环境综合治理。30.完善教育经费保障机制。31.持续壮大教育基金。32.担当教育帮扶责任。</t>
  </si>
  <si>
    <t>部门整体经费</t>
  </si>
  <si>
    <t>7952.08</t>
  </si>
  <si>
    <t>部门整体经费控制在7952.08万元以内</t>
  </si>
  <si>
    <t>完成任务计10分，超支10万元扣1分</t>
  </si>
  <si>
    <t>垃圾分类准确性</t>
  </si>
  <si>
    <t>食堂食品加工燃料选择和厨余垃圾处理方式正确，对环境无污染</t>
  </si>
  <si>
    <t>指标分值5分，效果显著得满分，效果一般得70%分，无明显效果不得分</t>
  </si>
  <si>
    <t>政策惠及全县所有阶段学生人数</t>
  </si>
  <si>
    <t>政策惠及全县所有阶段学生人数达到100%</t>
  </si>
  <si>
    <t>完成任务计10分，少1%扣2分</t>
  </si>
  <si>
    <t>政策辐射全县义务教育阶段学校</t>
  </si>
  <si>
    <t>政策辐射全县义务教育阶段学校达到100%</t>
  </si>
  <si>
    <t>入学率</t>
  </si>
  <si>
    <t>适龄学生入学率达到100%</t>
  </si>
  <si>
    <t>辍学率</t>
  </si>
  <si>
    <t>辍学率控制在2%以内</t>
  </si>
  <si>
    <t>指标分值5分，每超出1%扣3分</t>
  </si>
  <si>
    <t>补助资金及时足额发放率</t>
  </si>
  <si>
    <t>补助资金及时足额发放率100%</t>
  </si>
  <si>
    <t>项目补助时间</t>
  </si>
  <si>
    <t>2024</t>
  </si>
  <si>
    <t>项目补助时间为2024年</t>
  </si>
  <si>
    <t>升学率</t>
  </si>
  <si>
    <t>24年学生录取率达到95%</t>
  </si>
  <si>
    <t>完成任务计10分，少一人扣1分</t>
  </si>
  <si>
    <t xml:space="preserve"> 辍学率</t>
  </si>
  <si>
    <t>指标分值10分，每超出1%扣5分</t>
  </si>
  <si>
    <t>完成任务计15分，少1%扣1分</t>
  </si>
  <si>
    <t>3311.7</t>
  </si>
  <si>
    <t>部门整体经费控制在3311.7万元以内</t>
  </si>
  <si>
    <t>完成任务计5分，超支10万元扣1分</t>
  </si>
  <si>
    <t>新增教师人数</t>
  </si>
  <si>
    <t>新增教师人数达到5人</t>
  </si>
  <si>
    <t>完成任务计10分，少一人扣2分</t>
  </si>
  <si>
    <t>新增课桌椅</t>
  </si>
  <si>
    <t>套</t>
  </si>
  <si>
    <t>新增课桌椅100套</t>
  </si>
  <si>
    <t>完成任务计10分，少一套扣0.1分</t>
  </si>
  <si>
    <t>1000</t>
  </si>
  <si>
    <t>新增招生人数1000人</t>
  </si>
  <si>
    <t>完成任务计10分，少一人扣0.1分</t>
  </si>
  <si>
    <t>招生入学率</t>
  </si>
  <si>
    <t>新生入学率达到95%</t>
  </si>
  <si>
    <t>完成任务计10分，少1%扣1分</t>
  </si>
  <si>
    <t>课桌椅验收通过率</t>
  </si>
  <si>
    <t>课桌椅验收通过率达到100%</t>
  </si>
  <si>
    <t>教师本科率</t>
  </si>
  <si>
    <t>教师本科率达到99%</t>
  </si>
  <si>
    <t>教学任务完成率100%</t>
  </si>
  <si>
    <t>24年辍学人数控制在1%</t>
  </si>
  <si>
    <t>完成任务计10分，少多%扣2分</t>
  </si>
  <si>
    <t>92</t>
  </si>
  <si>
    <t>24年学生录取率达到92%</t>
  </si>
  <si>
    <t>完成任务计5分，少1%扣2分</t>
  </si>
  <si>
    <t>完成县教育局下达的教学质量目标</t>
  </si>
  <si>
    <t>3539.53</t>
  </si>
  <si>
    <t>部门整体支持控制在3539.53万元以内</t>
  </si>
  <si>
    <t>指标分值15分，每超支1万元扣1分</t>
  </si>
  <si>
    <t>新增教学设备</t>
  </si>
  <si>
    <t>新增教学设备达到5个</t>
  </si>
  <si>
    <t>指标分值5分，每减少1个扣1分</t>
  </si>
  <si>
    <t>教职工工资发放人数</t>
  </si>
  <si>
    <t>273</t>
  </si>
  <si>
    <t>教职工工资发放人数不少于175人</t>
  </si>
  <si>
    <t>指标分值5分，每减少1人扣0.5分</t>
  </si>
  <si>
    <t>接受过培训的专任教师</t>
  </si>
  <si>
    <t>接受过培训的专任教师不低于160人</t>
  </si>
  <si>
    <t>教师培训学时（人均）</t>
  </si>
  <si>
    <t>72</t>
  </si>
  <si>
    <t>学时</t>
  </si>
  <si>
    <t>教师人均培训不低于72学时</t>
  </si>
  <si>
    <t>指标分值5分，每减少1学时扣0.1分</t>
  </si>
  <si>
    <t>工会活动次数</t>
  </si>
  <si>
    <t>工会活动次数达到3次</t>
  </si>
  <si>
    <t>指标分值5分，每减少1次扣2分</t>
  </si>
  <si>
    <t>本科升学率</t>
  </si>
  <si>
    <t>45</t>
  </si>
  <si>
    <t>本科升学率达到45%</t>
  </si>
  <si>
    <t>指标分值5分，每减少1%扣0.5分</t>
  </si>
  <si>
    <t>设施设备故障率</t>
  </si>
  <si>
    <t>设施设备故障率不高于5%</t>
  </si>
  <si>
    <t>指标分值5分，每增加1%扣1分</t>
  </si>
  <si>
    <t>指标分值5分，每减少1%扣1分</t>
  </si>
  <si>
    <t>教学任务完成及时率</t>
  </si>
  <si>
    <t>教学任务完成及时率达到100%</t>
  </si>
  <si>
    <t>教职工工资发放及时率</t>
  </si>
  <si>
    <t>教职工工资发放及时率达到100%</t>
  </si>
  <si>
    <t>教育教学质量</t>
  </si>
  <si>
    <t>提升教育教学质量</t>
  </si>
  <si>
    <t>指标分值15分，成效显著得满分，效果一般得60%指标分，无效不得分</t>
  </si>
  <si>
    <t>校园绿化率</t>
  </si>
  <si>
    <t>校园绿化率不低于10%</t>
  </si>
  <si>
    <t>学生和家长满意度</t>
  </si>
  <si>
    <t>学生和家长满意度达到95%</t>
  </si>
  <si>
    <t>全体职工满意度</t>
  </si>
  <si>
    <t>全体职工满意度达到95%</t>
  </si>
  <si>
    <t>全面贯彻党的教育方针，落实立德树人根本任务，秉承“以师生发展为本，让教育充满智慧”的办学理念，牢固树立“教师是学校发展第一资源，一切为了学生发展”的思想，坚持依法治校、依法施教，坚持以教学为中心，加强队伍建设、制度建设、课程建设、校园文化建设，强化安全意识和意识形态工作，提升服务能力，激发校园活力，主动适应新课程改革、高考综合改革、普通高中育人方式改革，确保教育教学质量稳中求进，巩固“市级名校”地位，推动学校持续稳定向好发展。</t>
  </si>
  <si>
    <t>2012.24</t>
  </si>
  <si>
    <t>部门整体支持控制在2012.24万元以内</t>
  </si>
  <si>
    <t>175</t>
  </si>
  <si>
    <t>160</t>
  </si>
  <si>
    <t>本科升学率达到40%</t>
  </si>
  <si>
    <t>2641.56</t>
  </si>
  <si>
    <t>部分整体经费控制在2641.56万元以内</t>
  </si>
  <si>
    <t>指标分值10分，每超支10万元扣1分</t>
  </si>
  <si>
    <t xml:space="preserve">新招高一学生	</t>
  </si>
  <si>
    <t xml:space="preserve">1200 </t>
  </si>
  <si>
    <t xml:space="preserve">新招高一学生达到1200人 </t>
  </si>
  <si>
    <t>指标分值10分，每减少1人扣0.5分</t>
  </si>
  <si>
    <t xml:space="preserve"> 新增教学设备	</t>
  </si>
  <si>
    <t xml:space="preserve">100 </t>
  </si>
  <si>
    <t xml:space="preserve"> 新增教学设备达到100套</t>
  </si>
  <si>
    <t>指标分值8分，每减少1人扣0.5分</t>
  </si>
  <si>
    <t xml:space="preserve">	 教学任务完成率	 </t>
  </si>
  <si>
    <t xml:space="preserve">教学任务完成率达到100% </t>
  </si>
  <si>
    <t>指标分值8分，每减少1%扣1分</t>
  </si>
  <si>
    <t xml:space="preserve"> 210</t>
  </si>
  <si>
    <t>工资发放人数达到210人</t>
  </si>
  <si>
    <t>对口升学率</t>
  </si>
  <si>
    <t>对口升学率达到95%</t>
  </si>
  <si>
    <t>教学任务完成及时率达到98%</t>
  </si>
  <si>
    <t>毕业生就业率</t>
  </si>
  <si>
    <t>毕业生就业率达到99%</t>
  </si>
  <si>
    <t>学生食堂食品加工燃料选择和厨余垃圾处理方式正确</t>
  </si>
  <si>
    <t>学生食堂食品加工燃料选择和厨余垃圾处理方式正确，对环境无污染</t>
  </si>
  <si>
    <t>教师业务能力</t>
  </si>
  <si>
    <t>长期提升</t>
  </si>
  <si>
    <t>加强教师业务，提高学校品位</t>
  </si>
  <si>
    <t>教师业务水平及学校品位得到提高</t>
  </si>
  <si>
    <t>师生满意度达到90%</t>
  </si>
  <si>
    <t>学生和家长满意度达到90%</t>
  </si>
  <si>
    <t>408008</t>
  </si>
  <si>
    <t>岳阳县业余体育学校</t>
  </si>
  <si>
    <t>发挥全体教职员工的最大潜能，完成2024年年初招生、选材、输送目标，完成2024年湖南省青少年锦标赛金牌和总分任务。</t>
  </si>
  <si>
    <t>单位整体工作经费</t>
  </si>
  <si>
    <t>203.11</t>
  </si>
  <si>
    <t>单体整体工作经费控制在203.11以内</t>
  </si>
  <si>
    <t>满分10分，超支1万元扣1分</t>
  </si>
  <si>
    <t>金牌数</t>
  </si>
  <si>
    <t>块</t>
  </si>
  <si>
    <t>24年湖南省青少年锦标赛金牌数4块以上</t>
  </si>
  <si>
    <t>满分15分，少1块扣5分</t>
  </si>
  <si>
    <t>新招学生人数</t>
  </si>
  <si>
    <t>24年完成新招学生人数60人以上</t>
  </si>
  <si>
    <t>满分15分，少5人扣2分</t>
  </si>
  <si>
    <t>毕业率达到百分之九十以上</t>
  </si>
  <si>
    <t>满分10分，少1%扣1分</t>
  </si>
  <si>
    <t>入学率达到百分之九十以上</t>
  </si>
  <si>
    <t>新招学生完成入学时间</t>
  </si>
  <si>
    <t>24年9月份</t>
  </si>
  <si>
    <t>24年9月份以前完成入学</t>
  </si>
  <si>
    <t>满分10分，未完全达成预期指标酌情扣分</t>
  </si>
  <si>
    <t>负责为省、市培养、输送优秀后备体育人才</t>
  </si>
  <si>
    <t>省、市对我校满意度</t>
  </si>
  <si>
    <t>省、市对我校满意度达到百分之九十五以上</t>
  </si>
  <si>
    <t>全体师生及家长满意度</t>
  </si>
  <si>
    <t>全体师生及家长满意度达到百分之九十五以上</t>
  </si>
  <si>
    <t>408009</t>
  </si>
  <si>
    <t>岳阳县教学仪器电教站</t>
  </si>
  <si>
    <t>1.保证人员经费正常发放2.保证单位各项工作正常运转，促进工作顺利开展3.促进全县中小学信息技术教育协调发展</t>
  </si>
  <si>
    <t>96.78</t>
  </si>
  <si>
    <t>预算控制在96.78万元以内</t>
  </si>
  <si>
    <t>每多1万元扣1分（满分10分）</t>
  </si>
  <si>
    <t>资金使用率达到90%以上</t>
  </si>
  <si>
    <t>每少1%扣1分（满分20分）</t>
  </si>
  <si>
    <t>工作任务完成率</t>
  </si>
  <si>
    <t>工作任务完成率达到100%</t>
  </si>
  <si>
    <t>资金给付及时性</t>
  </si>
  <si>
    <t>资金给付及时性达到90%以上</t>
  </si>
  <si>
    <t>信息技术教育覆盖率</t>
  </si>
  <si>
    <t>信息技术教育覆盖率达到100%</t>
  </si>
  <si>
    <t>学校教学质量提高情况</t>
  </si>
  <si>
    <t>稳步提高</t>
  </si>
  <si>
    <t>学校教学质量提高情况（稳步提高）</t>
  </si>
  <si>
    <t>根据实际情况酌情扣分（满分10分）</t>
  </si>
  <si>
    <t>群众满意度达到95%以上</t>
  </si>
  <si>
    <t>408010</t>
  </si>
  <si>
    <t>岳阳县教研室</t>
  </si>
  <si>
    <t>1.保证人员经费正常发放2.保证单位各项工作正常运转，促进工作顺利开展3.促进教育工作协调发展</t>
  </si>
  <si>
    <t>174</t>
  </si>
  <si>
    <t>预算控制在174万元内</t>
  </si>
  <si>
    <t xml:space="preserve">% </t>
  </si>
  <si>
    <t>教育工作完成率</t>
  </si>
  <si>
    <t>教育工作完成率达到100%</t>
  </si>
  <si>
    <t>资金拨付及时性</t>
  </si>
  <si>
    <t>资金拨付及时性达到90%以上</t>
  </si>
  <si>
    <t>教研工作覆盖率</t>
  </si>
  <si>
    <t>教研工作覆盖率达到100%</t>
  </si>
  <si>
    <t>408011</t>
  </si>
  <si>
    <t>岳阳县教师进修学校</t>
  </si>
  <si>
    <t>1.保证人员经费正常发放2.保证单位各项工作正常运转，促进工作顺利开展3.促进教师以及教育行政干部教育工作协调发展</t>
  </si>
  <si>
    <t>151.56</t>
  </si>
  <si>
    <t>预算控制在151.56万元内</t>
  </si>
  <si>
    <t>培训覆盖率</t>
  </si>
  <si>
    <t>培训覆盖率达到100%</t>
  </si>
  <si>
    <t>为全县适龄残疾少年儿童提供义务教育，保障学生的在校生活教育，为特殊孩子家庭减轻负担，为我县精神文明建设，民生工程添砖加瓦。</t>
  </si>
  <si>
    <t>318.59</t>
  </si>
  <si>
    <t>部门整体经费控制在318.59万元内</t>
  </si>
  <si>
    <t>经费控制在325万元内得10分，每超出10万元扣1分</t>
  </si>
  <si>
    <t>三残儿童新入学人数</t>
  </si>
  <si>
    <t>三残儿童新入学人数达到8人</t>
  </si>
  <si>
    <t>完成得10分，每少2人扣1分</t>
  </si>
  <si>
    <t>学生生活补贴发放人数</t>
  </si>
  <si>
    <t>学生生活补贴发放人数达到135人</t>
  </si>
  <si>
    <t>完成得10分，每少1人扣1分</t>
  </si>
  <si>
    <t>三残儿童入学率</t>
  </si>
  <si>
    <t>三残儿童入学率达到95%</t>
  </si>
  <si>
    <t>三残儿童初中毕业率</t>
  </si>
  <si>
    <t>三残儿童初中毕业率达到100%</t>
  </si>
  <si>
    <t>保障特殊孩子的义务教育权利</t>
  </si>
  <si>
    <t>保障</t>
  </si>
  <si>
    <t>特殊孩子的义务教育权利得到保障</t>
  </si>
  <si>
    <t>义务教育得到良好保障得10分，否则不得分</t>
  </si>
  <si>
    <t>促进我县精神文明建设</t>
  </si>
  <si>
    <t>县精神文明建设效果明显得10分，效果一般得6分，无效不得分</t>
  </si>
  <si>
    <t>师生满意度达到98%</t>
  </si>
  <si>
    <t>408013</t>
  </si>
  <si>
    <t>岳阳县第一中学集英学校</t>
  </si>
  <si>
    <t>1810.73</t>
  </si>
  <si>
    <t>部门整体经费控制在1810.73万元以内</t>
  </si>
  <si>
    <t>800</t>
  </si>
  <si>
    <t>24年新招收学生800人以上</t>
  </si>
  <si>
    <t>300</t>
  </si>
  <si>
    <t>新增课桌椅300套以上</t>
  </si>
  <si>
    <t>新增教师人数30人以上</t>
  </si>
  <si>
    <t>招生入学率达到99%</t>
  </si>
  <si>
    <t>升学率达到80%以上</t>
  </si>
  <si>
    <t>24年辍学率为0%</t>
  </si>
  <si>
    <t>完成任务计10分，发生辍学不得分</t>
  </si>
  <si>
    <t>1、科学规划教师布局，扎实提升中考质量。2、加强学习培训，提升教师思想业务能力。3、注重管理，扎实推进素质教育，有序开展教育教学活动，使学生全面发展。4、进一步规范办学行为，狠抓教学教研及教师管理，全面提高教育教学质量。</t>
  </si>
  <si>
    <t>2260.68</t>
  </si>
  <si>
    <t>部门整体支持控制在2260.68万元以内</t>
  </si>
  <si>
    <t>指标分值10分，每超支1%扣2分</t>
  </si>
  <si>
    <t>179</t>
  </si>
  <si>
    <t>教职工工资发放人数不少于179人</t>
  </si>
  <si>
    <t>176</t>
  </si>
  <si>
    <t>接受过培训的专任教师不低于176人</t>
  </si>
  <si>
    <t>高中升学率</t>
  </si>
  <si>
    <t>高中升学率达到95%</t>
  </si>
  <si>
    <t>指标分值10分，成效显著得满分，效果一般得60%指标分，无效不得分</t>
  </si>
  <si>
    <t>教师教育教学能力</t>
  </si>
  <si>
    <t>提升教师教育教学能力</t>
  </si>
  <si>
    <t>408015</t>
  </si>
  <si>
    <t>岳阳县明德小学</t>
  </si>
  <si>
    <t>全面落实国家教育方针，负责划区范围内义务教育阶段小学教育教学工作。</t>
  </si>
  <si>
    <t>2050.88</t>
  </si>
  <si>
    <t>部门整体经费控制在2050.88万元以内</t>
  </si>
  <si>
    <t>完成任务计10分，少1人扣2分</t>
  </si>
  <si>
    <t>新增课桌椅200套</t>
  </si>
  <si>
    <t>完成任务计10分，少1套扣0.1分</t>
  </si>
  <si>
    <t>500</t>
  </si>
  <si>
    <t>新增招生人数不低于500</t>
  </si>
  <si>
    <t>完成任务计10分，少1人扣0.1分</t>
  </si>
  <si>
    <t>完成任务计5分，少1%扣1分</t>
  </si>
  <si>
    <t>教师本科率达到90%</t>
  </si>
  <si>
    <t>2024年辍学人数控制为0</t>
  </si>
  <si>
    <t>2024年学生初中录取率达到100%</t>
  </si>
  <si>
    <t>教学水平</t>
  </si>
  <si>
    <t>--</t>
  </si>
  <si>
    <t>教学水平逐步提升</t>
  </si>
  <si>
    <t>提升效果良好得10分，效果一般得5分，效果较差不得分</t>
  </si>
  <si>
    <t>408016</t>
  </si>
  <si>
    <t>岳阳县城南小学</t>
  </si>
  <si>
    <t>1701.21</t>
  </si>
  <si>
    <t>部门整体经费控制在1701.21万元以内</t>
  </si>
  <si>
    <t>完成任务计20分，超支10万元扣1分</t>
  </si>
  <si>
    <t>新增招生人数不低于500人</t>
  </si>
  <si>
    <t>24年辍学人数控制为0</t>
  </si>
  <si>
    <t>24年学生初中录取率达到100%</t>
  </si>
  <si>
    <t>339.54</t>
  </si>
  <si>
    <t>部门整体支持控制在339.54万元以内</t>
  </si>
  <si>
    <t>新增教学设备达到8个</t>
  </si>
  <si>
    <t>29</t>
  </si>
  <si>
    <t>教职工工资发放人数不少于29人</t>
  </si>
  <si>
    <t>接受过培训的专任教师不低于29人</t>
  </si>
  <si>
    <t>小时</t>
  </si>
  <si>
    <t>工会活动次数达到2次</t>
  </si>
  <si>
    <t>初中升学率</t>
  </si>
  <si>
    <t>初中升学率达到80%</t>
  </si>
  <si>
    <t>1567.9</t>
  </si>
  <si>
    <t>部门整体支持控制在1567.9万元以内</t>
  </si>
  <si>
    <t>新增教学设备达到6个</t>
  </si>
  <si>
    <t>166</t>
  </si>
  <si>
    <t>教职工工资发放人数不少于166人</t>
  </si>
  <si>
    <t>164</t>
  </si>
  <si>
    <t>接受过培训的专任教师不低于164人</t>
  </si>
  <si>
    <t>85</t>
  </si>
  <si>
    <t>初中升学率达到85%</t>
  </si>
  <si>
    <t>设施设备故障率不高于10%</t>
  </si>
  <si>
    <t>完成教育教学工作任务</t>
  </si>
  <si>
    <t>1976.92</t>
  </si>
  <si>
    <t>部门整体支持控制在1976.92万元以内</t>
  </si>
  <si>
    <t>普职高升学率</t>
  </si>
  <si>
    <t>88</t>
  </si>
  <si>
    <t>普职高升学率达到85%</t>
  </si>
  <si>
    <t>加强校园文化建设，使学校周边环境得到改善，整个学年不发生责任事故，全镇学校全部达到平安校园标准</t>
  </si>
  <si>
    <t>2099.87</t>
  </si>
  <si>
    <t>部门整体支持控制在2099.87万元以内</t>
  </si>
  <si>
    <t>新增教学设备达到10个</t>
  </si>
  <si>
    <t>218</t>
  </si>
  <si>
    <t>教职工工资发放人数不少于218人</t>
  </si>
  <si>
    <t>接受过培训的专任教师不低于218人</t>
  </si>
  <si>
    <t>分</t>
  </si>
  <si>
    <t>普高升学率</t>
  </si>
  <si>
    <t>50</t>
  </si>
  <si>
    <t>普高升学率达到50%</t>
  </si>
  <si>
    <t>设施设备故障率不高于20%</t>
  </si>
  <si>
    <t>—</t>
  </si>
  <si>
    <t>1721.95</t>
  </si>
  <si>
    <t>部门整体支出控制在1721.95万元以内</t>
  </si>
  <si>
    <t>184</t>
  </si>
  <si>
    <t>教职工工资发放人数不少于184人</t>
  </si>
  <si>
    <t>新增教学设备达到3个</t>
  </si>
  <si>
    <t>指标分值5分，每减少1个扣2分</t>
  </si>
  <si>
    <t>165</t>
  </si>
  <si>
    <t>接受过培训的专任教师不低于165人</t>
  </si>
  <si>
    <t>指标分值5分，每减少1学时扣0.5分</t>
  </si>
  <si>
    <t>升学率（幼儿园、小学）</t>
  </si>
  <si>
    <t>幼升小、小升初达到100%</t>
  </si>
  <si>
    <t>重大安全事故率</t>
  </si>
  <si>
    <t>指标分值5分，未达成不得分</t>
  </si>
  <si>
    <t>指标分值10分，每减少1%扣1分</t>
  </si>
  <si>
    <t>1科学规划教师布局，扎实提升中考质量  。  2、加强学习培训，提升教师思想业务能力   3、注重管理，扎实推进素质教育，有序开展教育教学活动，使学生全面发展。     4、进步一步规范教学行为，狠抓教学教研及教师管理，全面提高教育教学质量。</t>
  </si>
  <si>
    <t>1991.72</t>
  </si>
  <si>
    <t>部门整体支持控制在1991.72万元以内</t>
  </si>
  <si>
    <t>高中升学率达到50%</t>
  </si>
  <si>
    <t>指标分值5分，成效显著得满分，效果一般得60%指标分，无效不得分</t>
  </si>
  <si>
    <t>教师教学能力</t>
  </si>
  <si>
    <t>提升教师教学能力</t>
  </si>
  <si>
    <t>部门整体工作经费</t>
  </si>
  <si>
    <t>1437.37</t>
  </si>
  <si>
    <t>部门整体支出控制在1437.37万元以内</t>
  </si>
  <si>
    <t>指标分值20分，每超支1万元扣1分</t>
  </si>
  <si>
    <t>指标分值5分，每减少1个扣0.5分</t>
  </si>
  <si>
    <t>接受过培训的专任教师不低于166人</t>
  </si>
  <si>
    <t>指标分值5分，每减少1次扣2.5分</t>
  </si>
  <si>
    <t>指标分值10分，每减少1%扣0.5分</t>
  </si>
  <si>
    <t>提升教育教学质量，为高中输送人才</t>
  </si>
  <si>
    <t>指标分值20分，成效显著得满分，效果一般得60%指标分，无效不得分</t>
  </si>
  <si>
    <t>1、开展幼儿园、小学、初中教育教学活动；2、加强教师队伍建设，提高教育教学质量；3、改善学校办学条件和基础设施，加强校园文化建设。</t>
  </si>
  <si>
    <t>1639.79</t>
  </si>
  <si>
    <t>部门整体支出控制在1639.79万元以内</t>
  </si>
  <si>
    <t>教职工工资发放人数不少于150人</t>
  </si>
  <si>
    <t>新增教学设备达到2个</t>
  </si>
  <si>
    <t>接受过培训的专任教师不低于149人</t>
  </si>
  <si>
    <t>指标分值5分，每减少1次扣3分</t>
  </si>
  <si>
    <t>普高升学率达到50%以上</t>
  </si>
  <si>
    <t>创建平安校园，改善学校的办学条件</t>
  </si>
  <si>
    <t>1601.05</t>
  </si>
  <si>
    <t>部门整体支持控制在1601.05万元以内</t>
  </si>
  <si>
    <t>教职工工资发放人数不少于164人</t>
  </si>
  <si>
    <t>——</t>
  </si>
  <si>
    <t>学生和家长满意度达到96%</t>
  </si>
  <si>
    <t>全面完成全镇教育教学，教育教学质量稳步有升，师生满意度逐步提升，让国家和社会满意，办人民满意的教育。</t>
  </si>
  <si>
    <t>1800.08</t>
  </si>
  <si>
    <t>部门整体支持控制在1800.08万元以内</t>
  </si>
  <si>
    <t>初中入学率</t>
  </si>
  <si>
    <t>初中入学率达到100%</t>
  </si>
  <si>
    <t>指标分值5分，未达到每少1%扣1分</t>
  </si>
  <si>
    <t>小学入学率</t>
  </si>
  <si>
    <t>小学入学率达100%</t>
  </si>
  <si>
    <t>教职工工资发放</t>
  </si>
  <si>
    <t>194</t>
  </si>
  <si>
    <t>教职工工资发放人数不少于221人</t>
  </si>
  <si>
    <t>指标分值10分，效果一般得6分，无效不得分</t>
  </si>
  <si>
    <t>2109.15</t>
  </si>
  <si>
    <t>部门整体支持控制在2109.15万元以内</t>
  </si>
  <si>
    <t>学生和家长满意度达到99%</t>
  </si>
  <si>
    <t>1535.53</t>
  </si>
  <si>
    <t>部门整体支出控制在1535.53万元以内</t>
  </si>
  <si>
    <t>149</t>
  </si>
  <si>
    <t>36</t>
  </si>
  <si>
    <t>教师人均培训不低于36学时</t>
  </si>
  <si>
    <t>初中升学率达到95%以上，拿到县级荣誉3次以上，不出一件安全事故，学校硬件方面得到进一步提升。</t>
  </si>
  <si>
    <t>1602.2</t>
  </si>
  <si>
    <t>部门整体支持控制在1602.2万元以内</t>
  </si>
  <si>
    <t>138</t>
  </si>
  <si>
    <t>教职工工资发放人数不少于138人</t>
  </si>
  <si>
    <t>136</t>
  </si>
  <si>
    <t>接受过培训的专任教师不低于136人</t>
  </si>
  <si>
    <t>指标分值5分，每减少1学时扣1分</t>
  </si>
  <si>
    <t>指标分值5分，每减少1次扣5分</t>
  </si>
  <si>
    <t>指标分值5分，每减少1个扣2.5分</t>
  </si>
  <si>
    <t>高中升学率达到98%</t>
  </si>
  <si>
    <t>教师教学水平稳步提升</t>
  </si>
  <si>
    <t>确保适龄儿童入学率100%，掇学率控制在2%以内。提高教育教学质量，确保进入全县先进行列。</t>
  </si>
  <si>
    <t>整体支出</t>
  </si>
  <si>
    <t>1929.06</t>
  </si>
  <si>
    <t>整体支出控制在预算内</t>
  </si>
  <si>
    <t>满分15分，超支1%扣3分，扣完为止</t>
  </si>
  <si>
    <t>掇学率</t>
  </si>
  <si>
    <t>2%</t>
  </si>
  <si>
    <t>掇学率控制2%</t>
  </si>
  <si>
    <t>掇学率控制0%人得满分，每多1%扣1分</t>
  </si>
  <si>
    <t>新增教学设备达到10套</t>
  </si>
  <si>
    <t>新增教学设备达到X套得满分，每少1套扣1分</t>
  </si>
  <si>
    <t>教学任务完成率达到100%记满分，每少5%扣1分</t>
  </si>
  <si>
    <t>初中毕业升学率</t>
  </si>
  <si>
    <t>初中毕业升学率达到80%</t>
  </si>
  <si>
    <t>初中毕业升学率达到80%记满分，每少5%扣1分</t>
  </si>
  <si>
    <t>专任教师合格率达到100%记满分，每少5%扣1分</t>
  </si>
  <si>
    <t>教学任务完成及时率达到100%，每少1%扣1分</t>
  </si>
  <si>
    <t>教职工工资发放及时率达到100%，每少1%扣1分</t>
  </si>
  <si>
    <t>适龄儿童入学率</t>
  </si>
  <si>
    <t>入学率控制在100%</t>
  </si>
  <si>
    <t>入学率控制在100%，每低出1%扣1分</t>
  </si>
  <si>
    <t>加强教师业务，提高学校品位。</t>
  </si>
  <si>
    <t>教师业务水平及学校品位得到显著提高记满分，效果一般得10分，无效不得分</t>
  </si>
  <si>
    <t>学生和家长满意度达到95%，每少1%扣1分</t>
  </si>
  <si>
    <t>县新开教育联校</t>
  </si>
  <si>
    <t>年度工作计划，以“办学有特色，教师有特点，学生有特长”中心目标</t>
  </si>
  <si>
    <t>2003.48</t>
  </si>
  <si>
    <t>部门整体支持控制在2003.48万元以内</t>
  </si>
  <si>
    <t>新招小一学生</t>
  </si>
  <si>
    <t>230</t>
  </si>
  <si>
    <t>新招小一学生达到230人</t>
  </si>
  <si>
    <t>指标分值5分，新招小一学生达到230人得满分，每少10人扣0.5分</t>
  </si>
  <si>
    <t>新招初一新生</t>
  </si>
  <si>
    <t>新招初一新生达到230人</t>
  </si>
  <si>
    <t>指标分值5分，新招初一新生达到230人得满分，每少10人扣0.5分</t>
  </si>
  <si>
    <t>教职工工资发放人数不少于167人</t>
  </si>
  <si>
    <t>小学、初中升学率达到100%</t>
  </si>
  <si>
    <t>辍学率控制在0%以内</t>
  </si>
  <si>
    <t>指标分值5分，辍学率控制在0%以内，每超出1%扣0.5分</t>
  </si>
  <si>
    <t>培养学生素质，推进学生健康成长；强化安全保障，排除安全隐患；提升教育教学质量，确保学校均衡发展。</t>
  </si>
  <si>
    <t>1773.66</t>
  </si>
  <si>
    <t>部门整体支持控制在1773.66万元以内</t>
  </si>
  <si>
    <t>154</t>
  </si>
  <si>
    <t>高中升学率达到40%</t>
  </si>
  <si>
    <t>4507.98</t>
  </si>
  <si>
    <t>部门整体支持控制在4507.98万元以内</t>
  </si>
  <si>
    <t>初中入学率达到100</t>
  </si>
  <si>
    <t>小学入学率达100</t>
  </si>
  <si>
    <t>377</t>
  </si>
  <si>
    <t>教职工工资发放人数不少于377人</t>
  </si>
  <si>
    <t>教学任务完成及时率达到100</t>
  </si>
  <si>
    <t>学生和家长满意度达到99</t>
  </si>
  <si>
    <t>408036</t>
  </si>
  <si>
    <t>岳阳县荣湾湖小学</t>
  </si>
  <si>
    <t>999.23</t>
  </si>
  <si>
    <t>部门整体经费控制在999.23万元以内</t>
  </si>
  <si>
    <t>岳阳县教育体育局(汇总)</t>
    <phoneticPr fontId="14" type="noConversion"/>
  </si>
  <si>
    <t>岳阳县教育体育局(汇总)</t>
    <phoneticPr fontId="14" type="noConversion"/>
  </si>
  <si>
    <t>岳阳县教育体育局(汇总)</t>
    <phoneticPr fontId="14" type="noConversion"/>
  </si>
  <si>
    <t>084</t>
  </si>
  <si>
    <t>教育支出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</si>
  <si>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教育管理事务</t>
    </r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</si>
  <si>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2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</si>
  <si>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普通教育</t>
    </r>
  </si>
  <si>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05</t>
    </r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</si>
  <si>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3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</si>
  <si>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职业教育</t>
    </r>
  </si>
  <si>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7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</si>
  <si>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特殊教育</t>
    </r>
  </si>
  <si>
    <t xml:space="preserve">  教育管理事务</t>
  </si>
  <si>
    <t xml:space="preserve">    一般行政管理事务</t>
  </si>
  <si>
    <t xml:space="preserve">  普通教育</t>
  </si>
  <si>
    <t xml:space="preserve">    中职业教育</t>
  </si>
  <si>
    <t xml:space="preserve">  特殊教育</t>
  </si>
  <si>
    <t>合计</t>
    <phoneticPr fontId="14" type="noConversion"/>
  </si>
  <si>
    <r>
      <rPr>
        <sz val="9"/>
        <rFont val="宋体"/>
        <family val="3"/>
        <charset val="134"/>
      </rPr>
      <t>0</t>
    </r>
    <r>
      <rPr>
        <sz val="9"/>
        <rFont val="宋体"/>
        <family val="3"/>
        <charset val="134"/>
      </rPr>
      <t>2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</si>
  <si>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一般行政管理事务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</si>
  <si>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学前教育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</si>
  <si>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小学教育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</si>
  <si>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初中教育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</si>
  <si>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高中教育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</si>
  <si>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中职业教育</t>
    </r>
  </si>
  <si>
    <r>
      <rPr>
        <sz val="9"/>
        <rFont val="宋体"/>
        <family val="3"/>
        <charset val="134"/>
      </rPr>
      <t>0</t>
    </r>
    <r>
      <rPr>
        <sz val="9"/>
        <rFont val="宋体"/>
        <family val="3"/>
        <charset val="134"/>
      </rPr>
      <t>1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</si>
  <si>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特殊学校教育</t>
    </r>
  </si>
  <si>
    <t xml:space="preserve"> -   </t>
  </si>
  <si>
    <t>岳阳县教育体育局(汇总)</t>
  </si>
  <si>
    <t>课后服务3850</t>
    <phoneticPr fontId="14" type="noConversion"/>
  </si>
  <si>
    <t>其他工资福利</t>
    <phoneticPr fontId="14" type="noConversion"/>
  </si>
  <si>
    <t>商品和服务性支出</t>
    <phoneticPr fontId="14" type="noConversion"/>
  </si>
  <si>
    <t>纳入项目的商品服务性支出</t>
    <phoneticPr fontId="14" type="noConversion"/>
  </si>
  <si>
    <t>资本性支出</t>
    <phoneticPr fontId="14" type="noConversion"/>
  </si>
  <si>
    <t>其他</t>
    <phoneticPr fontId="14" type="noConversion"/>
  </si>
  <si>
    <t>事业收入和其他收入22200</t>
    <phoneticPr fontId="14" type="noConversion"/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</si>
</sst>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#0.00"/>
    <numFmt numFmtId="177" formatCode="0.00_);[Red]\(0.00\)"/>
    <numFmt numFmtId="178" formatCode="0.00_ "/>
    <numFmt numFmtId="179" formatCode="#,##0.00_ "/>
    <numFmt numFmtId="180" formatCode="0.0_);[Red]\(0.0\)"/>
    <numFmt numFmtId="181" formatCode="0.000_ "/>
    <numFmt numFmtId="182" formatCode="0.000%"/>
  </numFmts>
  <fonts count="28">
    <font>
      <sz val="11"/>
      <color indexed="8"/>
      <name val="宋体"/>
      <family val="2"/>
      <charset val="1"/>
      <scheme val="minor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宋体"/>
      <family val="3"/>
      <charset val="134"/>
      <scheme val="minor"/>
    </font>
    <font>
      <sz val="8"/>
      <color indexed="8"/>
      <name val="宋体"/>
      <family val="2"/>
      <charset val="1"/>
      <scheme val="minor"/>
    </font>
    <font>
      <b/>
      <sz val="10"/>
      <name val="SimSun"/>
      <charset val="134"/>
    </font>
    <font>
      <sz val="10"/>
      <name val="SimSun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1"/>
      <color indexed="8"/>
      <name val="宋体"/>
      <family val="2"/>
      <charset val="1"/>
      <scheme val="minor"/>
    </font>
    <font>
      <sz val="12"/>
      <name val="宋体"/>
      <charset val="134"/>
    </font>
    <font>
      <sz val="9"/>
      <color indexed="8"/>
      <name val="宋体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/>
      <bottom/>
      <diagonal/>
    </border>
  </borders>
  <cellStyleXfs count="14">
    <xf numFmtId="0" fontId="0" fillId="0" borderId="0">
      <alignment vertical="center"/>
    </xf>
    <xf numFmtId="0" fontId="18" fillId="0" borderId="1"/>
    <xf numFmtId="0" fontId="20" fillId="0" borderId="1">
      <alignment vertical="center"/>
    </xf>
    <xf numFmtId="43" fontId="18" fillId="0" borderId="1" applyFont="0" applyFill="0" applyBorder="0" applyAlignment="0" applyProtection="0"/>
    <xf numFmtId="9" fontId="18" fillId="0" borderId="1" applyFont="0" applyFill="0" applyBorder="0" applyAlignment="0" applyProtection="0"/>
    <xf numFmtId="0" fontId="20" fillId="0" borderId="1">
      <alignment vertical="center"/>
    </xf>
    <xf numFmtId="0" fontId="20" fillId="0" borderId="1">
      <alignment vertical="center"/>
    </xf>
    <xf numFmtId="0" fontId="20" fillId="0" borderId="1">
      <alignment vertical="center"/>
    </xf>
    <xf numFmtId="0" fontId="20" fillId="0" borderId="1">
      <alignment vertical="center"/>
    </xf>
    <xf numFmtId="0" fontId="20" fillId="0" borderId="1">
      <alignment vertical="center"/>
    </xf>
    <xf numFmtId="0" fontId="20" fillId="0" borderId="1">
      <alignment vertical="center"/>
    </xf>
    <xf numFmtId="9" fontId="26" fillId="0" borderId="1" applyFont="0" applyFill="0" applyBorder="0" applyAlignment="0" applyProtection="0"/>
    <xf numFmtId="43" fontId="26" fillId="0" borderId="1" applyFont="0" applyFill="0" applyBorder="0" applyAlignment="0" applyProtection="0"/>
    <xf numFmtId="0" fontId="26" fillId="0" borderId="1"/>
  </cellStyleXfs>
  <cellXfs count="219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5" fillId="0" borderId="0" xfId="0" applyFont="1">
      <alignment vertical="center"/>
    </xf>
    <xf numFmtId="0" fontId="11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176" fontId="16" fillId="0" borderId="2" xfId="0" applyNumberFormat="1" applyFont="1" applyBorder="1" applyAlignment="1">
      <alignment horizontal="right" vertical="center" wrapText="1"/>
    </xf>
    <xf numFmtId="176" fontId="17" fillId="0" borderId="2" xfId="0" applyNumberFormat="1" applyFont="1" applyBorder="1" applyAlignment="1">
      <alignment horizontal="right" vertical="center" wrapText="1"/>
    </xf>
    <xf numFmtId="177" fontId="4" fillId="0" borderId="1" xfId="0" applyNumberFormat="1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4" fillId="0" borderId="1" xfId="0" applyNumberFormat="1" applyFont="1" applyBorder="1" applyAlignment="1">
      <alignment horizontal="right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vertical="center" wrapText="1"/>
    </xf>
    <xf numFmtId="177" fontId="2" fillId="0" borderId="2" xfId="0" applyNumberFormat="1" applyFont="1" applyBorder="1" applyAlignment="1">
      <alignment vertical="center" wrapText="1"/>
    </xf>
    <xf numFmtId="177" fontId="2" fillId="0" borderId="2" xfId="0" applyNumberFormat="1" applyFont="1" applyBorder="1" applyAlignment="1">
      <alignment horizontal="right" vertical="center" wrapText="1"/>
    </xf>
    <xf numFmtId="177" fontId="9" fillId="0" borderId="2" xfId="0" applyNumberFormat="1" applyFont="1" applyBorder="1" applyAlignment="1">
      <alignment vertical="center" wrapText="1"/>
    </xf>
    <xf numFmtId="177" fontId="4" fillId="0" borderId="2" xfId="0" applyNumberFormat="1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right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0" fontId="8" fillId="0" borderId="3" xfId="0" applyFont="1" applyBorder="1" applyAlignment="1">
      <alignment horizontal="left" vertical="center" wrapText="1"/>
    </xf>
    <xf numFmtId="179" fontId="21" fillId="3" borderId="1" xfId="7" applyNumberFormat="1" applyFont="1" applyFill="1" applyBorder="1" applyAlignment="1">
      <alignment vertical="center"/>
    </xf>
    <xf numFmtId="179" fontId="0" fillId="0" borderId="3" xfId="0" applyNumberFormat="1" applyBorder="1">
      <alignment vertical="center"/>
    </xf>
    <xf numFmtId="0" fontId="0" fillId="0" borderId="1" xfId="0" applyBorder="1">
      <alignment vertical="center"/>
    </xf>
    <xf numFmtId="49" fontId="21" fillId="0" borderId="3" xfId="9" applyNumberFormat="1" applyFont="1" applyFill="1" applyBorder="1" applyAlignment="1">
      <alignment horizontal="center" vertical="center"/>
    </xf>
    <xf numFmtId="49" fontId="21" fillId="0" borderId="3" xfId="6" applyNumberFormat="1" applyFont="1" applyFill="1" applyBorder="1" applyAlignment="1" applyProtection="1">
      <alignment horizontal="left" vertical="center" wrapText="1"/>
    </xf>
    <xf numFmtId="0" fontId="21" fillId="0" borderId="3" xfId="6" applyFont="1" applyBorder="1" applyAlignment="1">
      <alignment horizontal="left" vertical="center"/>
    </xf>
    <xf numFmtId="177" fontId="20" fillId="0" borderId="3" xfId="3" applyNumberFormat="1" applyFont="1" applyFill="1" applyBorder="1" applyAlignment="1" applyProtection="1">
      <alignment vertical="center"/>
    </xf>
    <xf numFmtId="179" fontId="21" fillId="3" borderId="3" xfId="7" applyNumberFormat="1" applyFont="1" applyFill="1" applyBorder="1" applyAlignment="1">
      <alignment vertical="center"/>
    </xf>
    <xf numFmtId="0" fontId="13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 wrapText="1"/>
    </xf>
    <xf numFmtId="179" fontId="22" fillId="0" borderId="3" xfId="3" applyNumberFormat="1" applyFont="1" applyBorder="1" applyAlignment="1">
      <alignment vertical="center"/>
    </xf>
    <xf numFmtId="43" fontId="0" fillId="0" borderId="3" xfId="0" applyNumberFormat="1" applyBorder="1">
      <alignment vertical="center"/>
    </xf>
    <xf numFmtId="43" fontId="24" fillId="0" borderId="3" xfId="0" applyNumberFormat="1" applyFont="1" applyBorder="1">
      <alignment vertical="center"/>
    </xf>
    <xf numFmtId="43" fontId="25" fillId="0" borderId="3" xfId="0" applyNumberFormat="1" applyFont="1" applyBorder="1">
      <alignment vertical="center"/>
    </xf>
    <xf numFmtId="178" fontId="22" fillId="0" borderId="3" xfId="3" applyNumberFormat="1" applyFont="1" applyBorder="1" applyAlignment="1">
      <alignment vertical="center"/>
    </xf>
    <xf numFmtId="4" fontId="17" fillId="0" borderId="3" xfId="0" applyNumberFormat="1" applyFont="1" applyBorder="1" applyAlignment="1">
      <alignment vertical="center" wrapText="1"/>
    </xf>
    <xf numFmtId="0" fontId="22" fillId="0" borderId="3" xfId="8" applyFont="1" applyBorder="1" applyAlignment="1">
      <alignment horizontal="left" vertical="center"/>
    </xf>
    <xf numFmtId="0" fontId="21" fillId="0" borderId="3" xfId="8" applyFont="1" applyBorder="1" applyAlignment="1">
      <alignment horizontal="left" vertical="center"/>
    </xf>
    <xf numFmtId="180" fontId="22" fillId="0" borderId="3" xfId="9" applyNumberFormat="1" applyFont="1" applyFill="1" applyBorder="1" applyAlignment="1">
      <alignment horizontal="left" vertical="center"/>
    </xf>
    <xf numFmtId="180" fontId="22" fillId="0" borderId="3" xfId="6" applyNumberFormat="1" applyFont="1" applyFill="1" applyBorder="1" applyAlignment="1" applyProtection="1">
      <alignment horizontal="left" vertical="center" wrapText="1"/>
    </xf>
    <xf numFmtId="180" fontId="21" fillId="0" borderId="3" xfId="9" applyNumberFormat="1" applyFont="1" applyFill="1" applyBorder="1" applyAlignment="1">
      <alignment horizontal="left" vertical="center"/>
    </xf>
    <xf numFmtId="180" fontId="21" fillId="0" borderId="3" xfId="6" applyNumberFormat="1" applyFont="1" applyFill="1" applyBorder="1" applyAlignment="1" applyProtection="1">
      <alignment horizontal="left" vertical="center" wrapText="1"/>
    </xf>
    <xf numFmtId="43" fontId="22" fillId="0" borderId="3" xfId="3" applyNumberFormat="1" applyFont="1" applyBorder="1" applyAlignment="1">
      <alignment vertical="center"/>
    </xf>
    <xf numFmtId="0" fontId="22" fillId="0" borderId="3" xfId="1" applyFont="1" applyBorder="1" applyAlignment="1">
      <alignment horizontal="left" vertical="center"/>
    </xf>
    <xf numFmtId="180" fontId="22" fillId="0" borderId="3" xfId="1" applyNumberFormat="1" applyFont="1" applyBorder="1" applyAlignment="1">
      <alignment horizontal="left" vertical="center"/>
    </xf>
    <xf numFmtId="43" fontId="21" fillId="0" borderId="3" xfId="10" applyNumberFormat="1" applyFont="1" applyBorder="1" applyAlignment="1">
      <alignment horizontal="right" vertical="center"/>
    </xf>
    <xf numFmtId="0" fontId="21" fillId="0" borderId="3" xfId="1" applyFont="1" applyBorder="1" applyAlignment="1">
      <alignment horizontal="left" vertical="center"/>
    </xf>
    <xf numFmtId="180" fontId="21" fillId="0" borderId="3" xfId="1" applyNumberFormat="1" applyFont="1" applyBorder="1" applyAlignment="1">
      <alignment horizontal="left" vertical="center"/>
    </xf>
    <xf numFmtId="43" fontId="21" fillId="0" borderId="3" xfId="3" applyNumberFormat="1" applyFont="1" applyBorder="1" applyAlignment="1">
      <alignment vertical="center"/>
    </xf>
    <xf numFmtId="43" fontId="21" fillId="0" borderId="3" xfId="3" applyNumberFormat="1" applyFont="1" applyBorder="1" applyAlignment="1"/>
    <xf numFmtId="0" fontId="0" fillId="0" borderId="3" xfId="0" applyFill="1" applyBorder="1">
      <alignment vertical="center"/>
    </xf>
    <xf numFmtId="43" fontId="19" fillId="0" borderId="3" xfId="5" applyNumberFormat="1" applyFont="1" applyFill="1" applyBorder="1" applyAlignment="1">
      <alignment horizontal="centerContinuous" vertical="center" wrapText="1"/>
    </xf>
    <xf numFmtId="0" fontId="21" fillId="0" borderId="3" xfId="8" applyFont="1" applyFill="1" applyBorder="1" applyAlignment="1">
      <alignment horizontal="left" vertical="center"/>
    </xf>
    <xf numFmtId="0" fontId="25" fillId="0" borderId="3" xfId="0" applyFont="1" applyBorder="1">
      <alignment vertical="center"/>
    </xf>
    <xf numFmtId="43" fontId="0" fillId="0" borderId="3" xfId="0" applyNumberFormat="1" applyFill="1" applyBorder="1">
      <alignment vertical="center"/>
    </xf>
    <xf numFmtId="4" fontId="17" fillId="0" borderId="3" xfId="0" applyNumberFormat="1" applyFont="1" applyFill="1" applyBorder="1" applyAlignment="1">
      <alignment vertical="center" wrapText="1"/>
    </xf>
    <xf numFmtId="0" fontId="22" fillId="0" borderId="3" xfId="8" applyFont="1" applyBorder="1" applyAlignment="1">
      <alignment horizontal="left" vertical="center"/>
    </xf>
    <xf numFmtId="49" fontId="22" fillId="0" borderId="3" xfId="9" applyNumberFormat="1" applyFont="1" applyFill="1" applyBorder="1" applyAlignment="1">
      <alignment horizontal="center" vertical="center"/>
    </xf>
    <xf numFmtId="49" fontId="21" fillId="0" borderId="3" xfId="9" applyNumberFormat="1" applyFont="1" applyFill="1" applyBorder="1" applyAlignment="1">
      <alignment horizontal="center" vertical="center"/>
    </xf>
    <xf numFmtId="0" fontId="21" fillId="0" borderId="3" xfId="8" applyFont="1" applyBorder="1" applyAlignment="1">
      <alignment horizontal="left" vertical="center"/>
    </xf>
    <xf numFmtId="49" fontId="22" fillId="0" borderId="3" xfId="6" applyNumberFormat="1" applyFont="1" applyFill="1" applyBorder="1" applyAlignment="1" applyProtection="1">
      <alignment horizontal="left" vertical="center" wrapText="1"/>
    </xf>
    <xf numFmtId="49" fontId="21" fillId="0" borderId="3" xfId="6" applyNumberFormat="1" applyFont="1" applyFill="1" applyBorder="1" applyAlignment="1" applyProtection="1">
      <alignment horizontal="left" vertical="center" wrapText="1"/>
    </xf>
    <xf numFmtId="43" fontId="22" fillId="0" borderId="3" xfId="3" applyNumberFormat="1" applyFont="1" applyBorder="1" applyAlignment="1">
      <alignment vertical="center"/>
    </xf>
    <xf numFmtId="43" fontId="19" fillId="0" borderId="3" xfId="3" applyNumberFormat="1" applyFont="1" applyBorder="1" applyAlignment="1">
      <alignment horizontal="center" vertical="center"/>
    </xf>
    <xf numFmtId="0" fontId="20" fillId="0" borderId="3" xfId="5" applyFont="1" applyFill="1" applyBorder="1" applyAlignment="1">
      <alignment horizontal="center" vertical="center" wrapText="1"/>
    </xf>
    <xf numFmtId="43" fontId="20" fillId="0" borderId="3" xfId="3" applyNumberFormat="1" applyFont="1" applyFill="1" applyBorder="1" applyAlignment="1">
      <alignment horizontal="center" vertical="center"/>
    </xf>
    <xf numFmtId="0" fontId="19" fillId="0" borderId="3" xfId="5" applyFont="1" applyFill="1" applyBorder="1" applyAlignment="1">
      <alignment horizontal="center" vertical="center" wrapText="1"/>
    </xf>
    <xf numFmtId="43" fontId="21" fillId="0" borderId="3" xfId="3" applyNumberFormat="1" applyFont="1" applyBorder="1" applyAlignment="1">
      <alignment vertical="center"/>
    </xf>
    <xf numFmtId="0" fontId="0" fillId="0" borderId="0" xfId="0" applyFill="1">
      <alignment vertical="center"/>
    </xf>
    <xf numFmtId="0" fontId="13" fillId="0" borderId="3" xfId="0" applyFont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43" fontId="18" fillId="0" borderId="3" xfId="3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 wrapText="1"/>
    </xf>
    <xf numFmtId="4" fontId="9" fillId="0" borderId="3" xfId="0" applyNumberFormat="1" applyFont="1" applyBorder="1" applyAlignment="1">
      <alignment vertical="center" wrapText="1"/>
    </xf>
    <xf numFmtId="43" fontId="23" fillId="0" borderId="3" xfId="3" applyNumberFormat="1" applyFont="1" applyBorder="1" applyAlignment="1">
      <alignment horizontal="right" vertical="center"/>
    </xf>
    <xf numFmtId="0" fontId="22" fillId="0" borderId="3" xfId="8" applyFont="1" applyBorder="1" applyAlignment="1">
      <alignment horizontal="left" vertical="center"/>
    </xf>
    <xf numFmtId="0" fontId="21" fillId="0" borderId="3" xfId="8" applyFont="1" applyBorder="1" applyAlignment="1">
      <alignment horizontal="left" vertical="center"/>
    </xf>
    <xf numFmtId="49" fontId="22" fillId="0" borderId="3" xfId="9" applyNumberFormat="1" applyFont="1" applyFill="1" applyBorder="1" applyAlignment="1">
      <alignment vertical="center"/>
    </xf>
    <xf numFmtId="49" fontId="19" fillId="0" borderId="3" xfId="2" applyNumberFormat="1" applyFont="1" applyFill="1" applyBorder="1" applyAlignment="1">
      <alignment vertical="center" wrapText="1"/>
    </xf>
    <xf numFmtId="49" fontId="22" fillId="0" borderId="3" xfId="6" applyNumberFormat="1" applyFont="1" applyFill="1" applyBorder="1" applyAlignment="1" applyProtection="1">
      <alignment vertical="center" wrapText="1"/>
    </xf>
    <xf numFmtId="49" fontId="21" fillId="0" borderId="3" xfId="9" applyNumberFormat="1" applyFont="1" applyFill="1" applyBorder="1" applyAlignment="1">
      <alignment vertical="center"/>
    </xf>
    <xf numFmtId="49" fontId="20" fillId="0" borderId="3" xfId="2" applyNumberFormat="1" applyFont="1" applyFill="1" applyBorder="1" applyAlignment="1">
      <alignment vertical="center" wrapText="1"/>
    </xf>
    <xf numFmtId="49" fontId="21" fillId="0" borderId="3" xfId="6" applyNumberFormat="1" applyFont="1" applyFill="1" applyBorder="1" applyAlignment="1" applyProtection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43" fontId="21" fillId="0" borderId="3" xfId="3" applyFont="1" applyBorder="1" applyAlignment="1">
      <alignment vertical="center"/>
    </xf>
    <xf numFmtId="43" fontId="22" fillId="0" borderId="3" xfId="3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22" fillId="0" borderId="3" xfId="8" applyFont="1" applyBorder="1" applyAlignment="1">
      <alignment horizontal="left" vertical="center"/>
    </xf>
    <xf numFmtId="0" fontId="21" fillId="0" borderId="3" xfId="8" applyFont="1" applyBorder="1" applyAlignment="1">
      <alignment horizontal="left" vertical="center"/>
    </xf>
    <xf numFmtId="0" fontId="22" fillId="0" borderId="3" xfId="1" applyFont="1" applyBorder="1" applyAlignment="1">
      <alignment horizontal="left"/>
    </xf>
    <xf numFmtId="180" fontId="22" fillId="0" borderId="3" xfId="9" applyNumberFormat="1" applyFont="1" applyFill="1" applyBorder="1" applyAlignment="1">
      <alignment horizontal="left" vertical="center"/>
    </xf>
    <xf numFmtId="180" fontId="22" fillId="0" borderId="3" xfId="1" applyNumberFormat="1" applyFont="1" applyBorder="1" applyAlignment="1">
      <alignment horizontal="left"/>
    </xf>
    <xf numFmtId="180" fontId="22" fillId="0" borderId="3" xfId="6" applyNumberFormat="1" applyFont="1" applyFill="1" applyBorder="1" applyAlignment="1" applyProtection="1">
      <alignment horizontal="left" vertical="center" wrapText="1"/>
    </xf>
    <xf numFmtId="0" fontId="21" fillId="0" borderId="3" xfId="1" applyFont="1" applyBorder="1" applyAlignment="1">
      <alignment horizontal="left"/>
    </xf>
    <xf numFmtId="180" fontId="21" fillId="0" borderId="3" xfId="9" applyNumberFormat="1" applyFont="1" applyFill="1" applyBorder="1" applyAlignment="1">
      <alignment horizontal="left" vertical="center"/>
    </xf>
    <xf numFmtId="180" fontId="21" fillId="0" borderId="3" xfId="1" applyNumberFormat="1" applyFont="1" applyBorder="1" applyAlignment="1">
      <alignment horizontal="left"/>
    </xf>
    <xf numFmtId="180" fontId="21" fillId="0" borderId="3" xfId="6" applyNumberFormat="1" applyFont="1" applyFill="1" applyBorder="1" applyAlignment="1" applyProtection="1">
      <alignment horizontal="left" vertical="center" wrapText="1"/>
    </xf>
    <xf numFmtId="0" fontId="22" fillId="0" borderId="3" xfId="8" applyFont="1" applyBorder="1" applyAlignment="1">
      <alignment horizontal="left" vertical="center"/>
    </xf>
    <xf numFmtId="0" fontId="21" fillId="0" borderId="3" xfId="8" applyFont="1" applyBorder="1" applyAlignment="1">
      <alignment horizontal="left" vertical="center"/>
    </xf>
    <xf numFmtId="43" fontId="21" fillId="0" borderId="3" xfId="3" applyFont="1" applyFill="1" applyBorder="1" applyAlignment="1">
      <alignment vertical="center"/>
    </xf>
    <xf numFmtId="0" fontId="22" fillId="0" borderId="3" xfId="1" applyFont="1" applyBorder="1" applyAlignment="1">
      <alignment horizontal="left"/>
    </xf>
    <xf numFmtId="180" fontId="22" fillId="0" borderId="3" xfId="9" applyNumberFormat="1" applyFont="1" applyFill="1" applyBorder="1" applyAlignment="1">
      <alignment horizontal="left" vertical="center"/>
    </xf>
    <xf numFmtId="180" fontId="22" fillId="0" borderId="3" xfId="1" applyNumberFormat="1" applyFont="1" applyBorder="1" applyAlignment="1">
      <alignment horizontal="left"/>
    </xf>
    <xf numFmtId="180" fontId="22" fillId="0" borderId="3" xfId="6" applyNumberFormat="1" applyFont="1" applyFill="1" applyBorder="1" applyAlignment="1" applyProtection="1">
      <alignment horizontal="left" vertical="center" wrapText="1"/>
    </xf>
    <xf numFmtId="0" fontId="21" fillId="0" borderId="3" xfId="1" applyFont="1" applyBorder="1" applyAlignment="1">
      <alignment horizontal="left"/>
    </xf>
    <xf numFmtId="180" fontId="21" fillId="0" borderId="3" xfId="9" applyNumberFormat="1" applyFont="1" applyFill="1" applyBorder="1" applyAlignment="1">
      <alignment horizontal="left" vertical="center"/>
    </xf>
    <xf numFmtId="180" fontId="21" fillId="0" borderId="3" xfId="1" applyNumberFormat="1" applyFont="1" applyBorder="1" applyAlignment="1">
      <alignment horizontal="left"/>
    </xf>
    <xf numFmtId="180" fontId="21" fillId="0" borderId="3" xfId="6" applyNumberFormat="1" applyFont="1" applyFill="1" applyBorder="1" applyAlignment="1" applyProtection="1">
      <alignment horizontal="left" vertical="center" wrapText="1"/>
    </xf>
    <xf numFmtId="179" fontId="8" fillId="0" borderId="2" xfId="0" applyNumberFormat="1" applyFont="1" applyBorder="1" applyAlignment="1">
      <alignment vertical="center" wrapText="1"/>
    </xf>
    <xf numFmtId="179" fontId="9" fillId="0" borderId="2" xfId="0" applyNumberFormat="1" applyFont="1" applyBorder="1" applyAlignment="1">
      <alignment vertical="center" wrapText="1"/>
    </xf>
    <xf numFmtId="178" fontId="0" fillId="0" borderId="0" xfId="0" applyNumberFormat="1">
      <alignment vertical="center"/>
    </xf>
    <xf numFmtId="0" fontId="8" fillId="0" borderId="3" xfId="0" applyFont="1" applyBorder="1" applyAlignment="1">
      <alignment horizontal="center" vertical="center" wrapText="1"/>
    </xf>
    <xf numFmtId="178" fontId="27" fillId="0" borderId="3" xfId="0" applyNumberFormat="1" applyFont="1" applyBorder="1">
      <alignment vertical="center"/>
    </xf>
    <xf numFmtId="178" fontId="4" fillId="0" borderId="3" xfId="0" applyNumberFormat="1" applyFont="1" applyBorder="1" applyAlignment="1">
      <alignment vertical="center" wrapText="1"/>
    </xf>
    <xf numFmtId="0" fontId="0" fillId="4" borderId="0" xfId="0" applyFill="1">
      <alignment vertical="center"/>
    </xf>
    <xf numFmtId="178" fontId="0" fillId="0" borderId="3" xfId="0" applyNumberFormat="1" applyBorder="1">
      <alignment vertical="center"/>
    </xf>
    <xf numFmtId="0" fontId="22" fillId="0" borderId="3" xfId="8" applyFont="1" applyBorder="1" applyAlignment="1">
      <alignment horizontal="left" vertical="center"/>
    </xf>
    <xf numFmtId="0" fontId="21" fillId="0" borderId="3" xfId="8" applyFont="1" applyBorder="1" applyAlignment="1">
      <alignment horizontal="left" vertical="center"/>
    </xf>
    <xf numFmtId="49" fontId="21" fillId="0" borderId="3" xfId="6" applyNumberFormat="1" applyFont="1" applyFill="1" applyBorder="1" applyAlignment="1" applyProtection="1">
      <alignment horizontal="left" vertical="center" wrapText="1"/>
    </xf>
    <xf numFmtId="180" fontId="22" fillId="0" borderId="3" xfId="9" applyNumberFormat="1" applyFont="1" applyFill="1" applyBorder="1" applyAlignment="1">
      <alignment horizontal="left" vertical="center"/>
    </xf>
    <xf numFmtId="180" fontId="22" fillId="0" borderId="3" xfId="6" applyNumberFormat="1" applyFont="1" applyFill="1" applyBorder="1" applyAlignment="1" applyProtection="1">
      <alignment horizontal="left" vertical="center" wrapText="1"/>
    </xf>
    <xf numFmtId="180" fontId="21" fillId="0" borderId="3" xfId="9" applyNumberFormat="1" applyFont="1" applyFill="1" applyBorder="1" applyAlignment="1">
      <alignment horizontal="left" vertical="center"/>
    </xf>
    <xf numFmtId="180" fontId="21" fillId="0" borderId="3" xfId="6" applyNumberFormat="1" applyFont="1" applyFill="1" applyBorder="1" applyAlignment="1" applyProtection="1">
      <alignment horizontal="left" vertical="center" wrapText="1"/>
    </xf>
    <xf numFmtId="0" fontId="22" fillId="0" borderId="3" xfId="1" applyFont="1" applyBorder="1" applyAlignment="1">
      <alignment horizontal="left" vertical="center"/>
    </xf>
    <xf numFmtId="180" fontId="22" fillId="0" borderId="3" xfId="1" applyNumberFormat="1" applyFont="1" applyBorder="1" applyAlignment="1">
      <alignment horizontal="left" vertical="center"/>
    </xf>
    <xf numFmtId="43" fontId="21" fillId="0" borderId="3" xfId="10" applyNumberFormat="1" applyFont="1" applyBorder="1" applyAlignment="1">
      <alignment horizontal="right" vertical="center"/>
    </xf>
    <xf numFmtId="0" fontId="21" fillId="0" borderId="3" xfId="1" applyFont="1" applyBorder="1" applyAlignment="1">
      <alignment horizontal="left" vertical="center"/>
    </xf>
    <xf numFmtId="180" fontId="21" fillId="0" borderId="3" xfId="1" applyNumberFormat="1" applyFont="1" applyBorder="1" applyAlignment="1">
      <alignment horizontal="left" vertical="center"/>
    </xf>
    <xf numFmtId="4" fontId="11" fillId="0" borderId="2" xfId="0" applyNumberFormat="1" applyFont="1" applyBorder="1" applyAlignment="1">
      <alignment vertical="center" wrapText="1"/>
    </xf>
    <xf numFmtId="4" fontId="17" fillId="2" borderId="2" xfId="0" applyNumberFormat="1" applyFont="1" applyFill="1" applyBorder="1" applyAlignment="1">
      <alignment vertical="center" wrapText="1"/>
    </xf>
    <xf numFmtId="182" fontId="0" fillId="0" borderId="0" xfId="0" applyNumberFormat="1">
      <alignment vertical="center"/>
    </xf>
    <xf numFmtId="0" fontId="13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81" fontId="0" fillId="0" borderId="1" xfId="0" applyNumberFormat="1" applyBorder="1" applyAlignment="1">
      <alignment horizontal="center" vertical="center"/>
    </xf>
    <xf numFmtId="181" fontId="0" fillId="0" borderId="6" xfId="0" applyNumberForma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81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</cellXfs>
  <cellStyles count="14">
    <cellStyle name="百分比 2" xfId="4"/>
    <cellStyle name="百分比 3" xfId="11"/>
    <cellStyle name="常规" xfId="0" builtinId="0"/>
    <cellStyle name="常规 2" xfId="1"/>
    <cellStyle name="常规 3" xfId="13"/>
    <cellStyle name="常规_234CAB730E9A49B381A8B2597D07D694" xfId="2"/>
    <cellStyle name="常规_76F45534EFC8460DA0F4824A8C8A34BC" xfId="7"/>
    <cellStyle name="常规_895BA4DC252E44F38DB6B1093505760C" xfId="8"/>
    <cellStyle name="常规_E8AF75BCA17C4A7BA79F29CA83B6F5A7" xfId="5"/>
    <cellStyle name="常规_EA9ADEE351EC4FBE8D6B10FECBD78F3B" xfId="9"/>
    <cellStyle name="常规_F2C9F44EAE6D41698431DB70DDBCF964" xfId="6"/>
    <cellStyle name="常规_FA85956AF29D46888C80C611E9FB4855" xfId="10"/>
    <cellStyle name="千位分隔 2" xfId="3"/>
    <cellStyle name="千位分隔 3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J5" sqref="J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188" t="s">
        <v>8</v>
      </c>
      <c r="B1" s="188"/>
      <c r="C1" s="188"/>
      <c r="D1" s="188"/>
      <c r="E1" s="188"/>
      <c r="F1" s="188"/>
      <c r="G1" s="188"/>
      <c r="H1" s="188"/>
      <c r="I1" s="188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106.5" customHeight="1">
      <c r="A4" s="2"/>
      <c r="B4" s="3"/>
      <c r="C4" s="4"/>
      <c r="D4" s="2" t="s">
        <v>9</v>
      </c>
      <c r="E4" s="189">
        <v>408035</v>
      </c>
      <c r="F4" s="189"/>
      <c r="G4" s="189"/>
      <c r="H4" s="189"/>
      <c r="I4" s="4"/>
    </row>
    <row r="5" spans="1:9" ht="110.25" customHeight="1">
      <c r="A5" s="2"/>
      <c r="B5" s="3"/>
      <c r="C5" s="4"/>
      <c r="D5" s="2" t="s">
        <v>10</v>
      </c>
      <c r="E5" s="189" t="s">
        <v>1730</v>
      </c>
      <c r="F5" s="189"/>
      <c r="G5" s="189"/>
      <c r="H5" s="189"/>
      <c r="I5" s="4"/>
    </row>
    <row r="6" spans="1:9" ht="16.350000000000001" customHeight="1"/>
    <row r="7" spans="1:9" ht="16.350000000000001" customHeight="1"/>
    <row r="8" spans="1:9" ht="16.350000000000001" customHeight="1">
      <c r="D8" s="4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pane ySplit="5" topLeftCell="A6" activePane="bottomLeft" state="frozen"/>
      <selection pane="bottomLeft" activeCell="E23" sqref="E23"/>
    </sheetView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8.95" customHeight="1">
      <c r="A1" s="4"/>
      <c r="B1" s="4"/>
      <c r="C1" s="4"/>
      <c r="D1" s="4"/>
      <c r="E1" s="8" t="s">
        <v>258</v>
      </c>
    </row>
    <row r="2" spans="1:5" ht="40.5" customHeight="1">
      <c r="A2" s="197" t="s">
        <v>20</v>
      </c>
      <c r="B2" s="197"/>
      <c r="C2" s="197"/>
      <c r="D2" s="197"/>
      <c r="E2" s="197"/>
    </row>
    <row r="3" spans="1:5">
      <c r="A3" s="210" t="s">
        <v>1731</v>
      </c>
      <c r="B3" s="210"/>
      <c r="C3" s="210"/>
      <c r="D3" s="210"/>
      <c r="E3" s="33" t="s">
        <v>259</v>
      </c>
    </row>
    <row r="4" spans="1:5" ht="38.85" customHeight="1">
      <c r="A4" s="195" t="s">
        <v>260</v>
      </c>
      <c r="B4" s="195"/>
      <c r="C4" s="195" t="s">
        <v>261</v>
      </c>
      <c r="D4" s="195"/>
      <c r="E4" s="195"/>
    </row>
    <row r="5" spans="1:5" ht="22.9" customHeight="1">
      <c r="A5" s="10" t="s">
        <v>262</v>
      </c>
      <c r="B5" s="10" t="s">
        <v>189</v>
      </c>
      <c r="C5" s="10" t="s">
        <v>141</v>
      </c>
      <c r="D5" s="10" t="s">
        <v>255</v>
      </c>
      <c r="E5" s="10" t="s">
        <v>256</v>
      </c>
    </row>
    <row r="6" spans="1:5" s="37" customFormat="1" ht="19.5" customHeight="1">
      <c r="A6" s="74" t="s">
        <v>263</v>
      </c>
      <c r="B6" s="36" t="s">
        <v>234</v>
      </c>
      <c r="C6" s="44">
        <f>SUM(C7:C15)</f>
        <v>61223.476920000008</v>
      </c>
      <c r="D6" s="44">
        <f>SUM(D7:D15)</f>
        <v>61223.476920000008</v>
      </c>
      <c r="E6" s="44"/>
    </row>
    <row r="7" spans="1:5" s="37" customFormat="1" ht="19.5" customHeight="1">
      <c r="A7" s="6" t="s">
        <v>264</v>
      </c>
      <c r="B7" s="38" t="s">
        <v>265</v>
      </c>
      <c r="C7" s="45">
        <f>D7</f>
        <v>23921.87</v>
      </c>
      <c r="D7" s="45">
        <v>23921.87</v>
      </c>
      <c r="E7" s="45"/>
    </row>
    <row r="8" spans="1:5" s="37" customFormat="1" ht="19.5" customHeight="1">
      <c r="A8" s="6" t="s">
        <v>266</v>
      </c>
      <c r="B8" s="38" t="s">
        <v>267</v>
      </c>
      <c r="C8" s="45">
        <f t="shared" ref="C8:C15" si="0">D8</f>
        <v>10163.459999999999</v>
      </c>
      <c r="D8" s="45">
        <v>10163.459999999999</v>
      </c>
      <c r="E8" s="45"/>
    </row>
    <row r="9" spans="1:5" s="37" customFormat="1" ht="19.5" customHeight="1">
      <c r="A9" s="6" t="s">
        <v>268</v>
      </c>
      <c r="B9" s="38" t="s">
        <v>269</v>
      </c>
      <c r="C9" s="45">
        <f t="shared" si="0"/>
        <v>2610.35</v>
      </c>
      <c r="D9" s="45">
        <v>2610.35</v>
      </c>
      <c r="E9" s="45"/>
    </row>
    <row r="10" spans="1:5" s="37" customFormat="1" ht="19.5" customHeight="1">
      <c r="A10" s="6" t="s">
        <v>270</v>
      </c>
      <c r="B10" s="38" t="s">
        <v>271</v>
      </c>
      <c r="C10" s="45">
        <f t="shared" si="0"/>
        <v>11095.72</v>
      </c>
      <c r="D10" s="45">
        <v>11095.72</v>
      </c>
      <c r="E10" s="45"/>
    </row>
    <row r="11" spans="1:5" s="37" customFormat="1" ht="19.5" customHeight="1">
      <c r="A11" s="6" t="s">
        <v>272</v>
      </c>
      <c r="B11" s="38" t="s">
        <v>273</v>
      </c>
      <c r="C11" s="45">
        <f t="shared" si="0"/>
        <v>5321.140026</v>
      </c>
      <c r="D11" s="45">
        <v>5321.140026</v>
      </c>
      <c r="E11" s="45"/>
    </row>
    <row r="12" spans="1:5" s="37" customFormat="1" ht="19.5" customHeight="1">
      <c r="A12" s="6" t="s">
        <v>274</v>
      </c>
      <c r="B12" s="38" t="s">
        <v>275</v>
      </c>
      <c r="C12" s="45">
        <f t="shared" si="0"/>
        <v>933.79</v>
      </c>
      <c r="D12" s="45">
        <v>933.79</v>
      </c>
      <c r="E12" s="45"/>
    </row>
    <row r="13" spans="1:5" s="37" customFormat="1" ht="19.5" customHeight="1">
      <c r="A13" s="6" t="s">
        <v>276</v>
      </c>
      <c r="B13" s="38" t="s">
        <v>277</v>
      </c>
      <c r="C13" s="45">
        <f t="shared" si="0"/>
        <v>2826.855642</v>
      </c>
      <c r="D13" s="45">
        <v>2826.855642</v>
      </c>
      <c r="E13" s="45"/>
    </row>
    <row r="14" spans="1:5" s="37" customFormat="1" ht="19.5" customHeight="1">
      <c r="A14" s="6" t="s">
        <v>278</v>
      </c>
      <c r="B14" s="38" t="s">
        <v>279</v>
      </c>
      <c r="C14" s="45">
        <f t="shared" si="0"/>
        <v>332.57125200000002</v>
      </c>
      <c r="D14" s="45">
        <v>332.57125200000002</v>
      </c>
      <c r="E14" s="45"/>
    </row>
    <row r="15" spans="1:5" s="37" customFormat="1" ht="19.5" customHeight="1">
      <c r="A15" s="6" t="s">
        <v>280</v>
      </c>
      <c r="B15" s="38" t="s">
        <v>281</v>
      </c>
      <c r="C15" s="45">
        <f t="shared" si="0"/>
        <v>4017.72</v>
      </c>
      <c r="D15" s="45">
        <v>4017.72</v>
      </c>
      <c r="E15" s="45"/>
    </row>
    <row r="16" spans="1:5" s="37" customFormat="1" ht="19.5" customHeight="1">
      <c r="A16" s="74" t="s">
        <v>282</v>
      </c>
      <c r="B16" s="36" t="s">
        <v>283</v>
      </c>
      <c r="C16" s="44">
        <f>E16</f>
        <v>163.85999999999999</v>
      </c>
      <c r="D16" s="44"/>
      <c r="E16" s="44">
        <f>SUM(E17:E26)</f>
        <v>163.85999999999999</v>
      </c>
    </row>
    <row r="17" spans="1:5" s="37" customFormat="1" ht="19.5" customHeight="1">
      <c r="A17" s="6" t="s">
        <v>284</v>
      </c>
      <c r="B17" s="38" t="s">
        <v>285</v>
      </c>
      <c r="C17" s="45">
        <f>E17</f>
        <v>6</v>
      </c>
      <c r="D17" s="45"/>
      <c r="E17" s="45">
        <v>6</v>
      </c>
    </row>
    <row r="18" spans="1:5" s="37" customFormat="1" ht="19.5" customHeight="1">
      <c r="A18" s="6" t="s">
        <v>286</v>
      </c>
      <c r="B18" s="38" t="s">
        <v>287</v>
      </c>
      <c r="C18" s="45">
        <f t="shared" ref="C18:C26" si="1">E18</f>
        <v>3</v>
      </c>
      <c r="D18" s="45"/>
      <c r="E18" s="45">
        <v>3</v>
      </c>
    </row>
    <row r="19" spans="1:5" s="37" customFormat="1" ht="19.5" customHeight="1">
      <c r="A19" s="6" t="s">
        <v>288</v>
      </c>
      <c r="B19" s="38" t="s">
        <v>289</v>
      </c>
      <c r="C19" s="45">
        <f t="shared" si="1"/>
        <v>17.36</v>
      </c>
      <c r="D19" s="45"/>
      <c r="E19" s="45">
        <v>17.36</v>
      </c>
    </row>
    <row r="20" spans="1:5" s="37" customFormat="1" ht="19.5" customHeight="1">
      <c r="A20" s="6" t="s">
        <v>290</v>
      </c>
      <c r="B20" s="38" t="s">
        <v>291</v>
      </c>
      <c r="C20" s="45">
        <f t="shared" si="1"/>
        <v>40.76</v>
      </c>
      <c r="D20" s="45"/>
      <c r="E20" s="45">
        <v>40.76</v>
      </c>
    </row>
    <row r="21" spans="1:5" s="37" customFormat="1" ht="19.5" customHeight="1">
      <c r="A21" s="6" t="s">
        <v>292</v>
      </c>
      <c r="B21" s="38" t="s">
        <v>293</v>
      </c>
      <c r="C21" s="45">
        <f t="shared" si="1"/>
        <v>0.6</v>
      </c>
      <c r="D21" s="45"/>
      <c r="E21" s="45">
        <v>0.6</v>
      </c>
    </row>
    <row r="22" spans="1:5" s="37" customFormat="1" ht="19.5" customHeight="1">
      <c r="A22" s="6" t="s">
        <v>294</v>
      </c>
      <c r="B22" s="38" t="s">
        <v>295</v>
      </c>
      <c r="C22" s="45">
        <f t="shared" si="1"/>
        <v>85</v>
      </c>
      <c r="D22" s="45"/>
      <c r="E22" s="45">
        <v>85</v>
      </c>
    </row>
    <row r="23" spans="1:5" s="37" customFormat="1" ht="19.5" customHeight="1">
      <c r="A23" s="6" t="s">
        <v>296</v>
      </c>
      <c r="B23" s="38" t="s">
        <v>297</v>
      </c>
      <c r="C23" s="45">
        <f t="shared" si="1"/>
        <v>0.5</v>
      </c>
      <c r="D23" s="45"/>
      <c r="E23" s="45">
        <v>0.5</v>
      </c>
    </row>
    <row r="24" spans="1:5" s="37" customFormat="1" ht="19.5" customHeight="1">
      <c r="A24" s="6" t="s">
        <v>298</v>
      </c>
      <c r="B24" s="38" t="s">
        <v>299</v>
      </c>
      <c r="C24" s="45">
        <f t="shared" si="1"/>
        <v>1.82</v>
      </c>
      <c r="D24" s="45"/>
      <c r="E24" s="45">
        <v>1.82</v>
      </c>
    </row>
    <row r="25" spans="1:5" s="37" customFormat="1" ht="19.5" customHeight="1">
      <c r="A25" s="6" t="s">
        <v>300</v>
      </c>
      <c r="B25" s="38" t="s">
        <v>301</v>
      </c>
      <c r="C25" s="45">
        <f t="shared" si="1"/>
        <v>0.44</v>
      </c>
      <c r="D25" s="45"/>
      <c r="E25" s="45">
        <v>0.44</v>
      </c>
    </row>
    <row r="26" spans="1:5" s="37" customFormat="1" ht="19.5" customHeight="1">
      <c r="A26" s="6" t="s">
        <v>302</v>
      </c>
      <c r="B26" s="38" t="s">
        <v>303</v>
      </c>
      <c r="C26" s="45">
        <f t="shared" si="1"/>
        <v>8.3800000000000008</v>
      </c>
      <c r="D26" s="45"/>
      <c r="E26" s="45">
        <v>8.3800000000000008</v>
      </c>
    </row>
    <row r="27" spans="1:5" s="37" customFormat="1" ht="19.5" customHeight="1">
      <c r="A27" s="195" t="s">
        <v>141</v>
      </c>
      <c r="B27" s="195"/>
      <c r="C27" s="44">
        <f>C6+C16</f>
        <v>61387.336920000009</v>
      </c>
      <c r="D27" s="44">
        <f>D6</f>
        <v>61223.476920000008</v>
      </c>
      <c r="E27" s="44">
        <f>E16</f>
        <v>163.85999999999999</v>
      </c>
    </row>
    <row r="28" spans="1:5" ht="15.75" customHeight="1">
      <c r="A28" s="209" t="s">
        <v>257</v>
      </c>
      <c r="B28" s="209"/>
      <c r="C28" s="32"/>
      <c r="D28" s="32"/>
      <c r="E28" s="32"/>
    </row>
    <row r="29" spans="1:5" ht="15.75" customHeight="1"/>
  </sheetData>
  <mergeCells count="6">
    <mergeCell ref="A28:B28"/>
    <mergeCell ref="A2:E2"/>
    <mergeCell ref="A3:D3"/>
    <mergeCell ref="A4:B4"/>
    <mergeCell ref="C4:E4"/>
    <mergeCell ref="A27:B27"/>
  </mergeCells>
  <phoneticPr fontId="14" type="noConversion"/>
  <pageMargins left="7.8000001609325409E-2" right="7.8000001609325409E-2" top="7.8000001609325409E-2" bottom="7.8000001609325409E-2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L9" sqref="L9:L19"/>
    </sheetView>
  </sheetViews>
  <sheetFormatPr defaultColWidth="10" defaultRowHeight="13.5"/>
  <cols>
    <col min="1" max="1" width="4.375" style="68" customWidth="1"/>
    <col min="2" max="2" width="4.75" style="68" customWidth="1"/>
    <col min="3" max="3" width="5.375" style="68" customWidth="1"/>
    <col min="4" max="4" width="6.75" style="68" customWidth="1"/>
    <col min="5" max="5" width="19.375" style="68" customWidth="1"/>
    <col min="6" max="6" width="12.375" style="68" customWidth="1"/>
    <col min="7" max="7" width="11.75" style="68" customWidth="1"/>
    <col min="8" max="8" width="12.125" style="68" customWidth="1"/>
    <col min="9" max="9" width="9.75" style="68" customWidth="1"/>
    <col min="10" max="10" width="8.75" style="68" customWidth="1"/>
    <col min="11" max="11" width="11.5" style="68" customWidth="1"/>
    <col min="12" max="12" width="12.5" style="68" customWidth="1"/>
    <col min="13" max="13" width="12.25" style="68" customWidth="1"/>
    <col min="14" max="14" width="11.75" style="68" customWidth="1"/>
    <col min="15" max="16384" width="10" style="68"/>
  </cols>
  <sheetData>
    <row r="1" spans="1:14" ht="16.350000000000001" customHeight="1">
      <c r="A1" s="4"/>
      <c r="M1" s="196" t="s">
        <v>304</v>
      </c>
      <c r="N1" s="196"/>
    </row>
    <row r="2" spans="1:14" ht="44.85" customHeight="1">
      <c r="A2" s="197" t="s">
        <v>21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14">
      <c r="A3" s="193" t="s">
        <v>1731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4" t="s">
        <v>37</v>
      </c>
      <c r="N3" s="194"/>
    </row>
    <row r="4" spans="1:14" ht="42.2" customHeight="1">
      <c r="A4" s="208" t="s">
        <v>187</v>
      </c>
      <c r="B4" s="208"/>
      <c r="C4" s="208"/>
      <c r="D4" s="208" t="s">
        <v>210</v>
      </c>
      <c r="E4" s="208" t="s">
        <v>211</v>
      </c>
      <c r="F4" s="208" t="s">
        <v>233</v>
      </c>
      <c r="G4" s="208" t="s">
        <v>213</v>
      </c>
      <c r="H4" s="208"/>
      <c r="I4" s="208"/>
      <c r="J4" s="208"/>
      <c r="K4" s="208"/>
      <c r="L4" s="208" t="s">
        <v>217</v>
      </c>
      <c r="M4" s="208"/>
      <c r="N4" s="208"/>
    </row>
    <row r="5" spans="1:14" ht="39.6" customHeight="1">
      <c r="A5" s="60" t="s">
        <v>195</v>
      </c>
      <c r="B5" s="60" t="s">
        <v>196</v>
      </c>
      <c r="C5" s="60" t="s">
        <v>197</v>
      </c>
      <c r="D5" s="208"/>
      <c r="E5" s="208"/>
      <c r="F5" s="208"/>
      <c r="G5" s="60" t="s">
        <v>141</v>
      </c>
      <c r="H5" s="60" t="s">
        <v>305</v>
      </c>
      <c r="I5" s="60" t="s">
        <v>306</v>
      </c>
      <c r="J5" s="60" t="s">
        <v>307</v>
      </c>
      <c r="K5" s="60" t="s">
        <v>308</v>
      </c>
      <c r="L5" s="60" t="s">
        <v>141</v>
      </c>
      <c r="M5" s="60" t="s">
        <v>234</v>
      </c>
      <c r="N5" s="60" t="s">
        <v>309</v>
      </c>
    </row>
    <row r="6" spans="1:14" ht="22.9" customHeight="1">
      <c r="A6" s="62"/>
      <c r="B6" s="62"/>
      <c r="C6" s="62"/>
      <c r="D6" s="62"/>
      <c r="E6" s="62" t="s">
        <v>141</v>
      </c>
      <c r="F6" s="79"/>
      <c r="G6" s="79"/>
      <c r="H6" s="79"/>
      <c r="I6" s="79"/>
      <c r="J6" s="79"/>
      <c r="K6" s="79"/>
      <c r="L6" s="79"/>
      <c r="M6" s="79"/>
      <c r="N6" s="79"/>
    </row>
    <row r="7" spans="1:14" ht="22.9" customHeight="1">
      <c r="A7" s="62"/>
      <c r="B7" s="62"/>
      <c r="C7" s="62"/>
      <c r="D7" s="65" t="s">
        <v>159</v>
      </c>
      <c r="E7" s="65" t="s">
        <v>160</v>
      </c>
      <c r="F7" s="92">
        <f>F8</f>
        <v>58567.680392324655</v>
      </c>
      <c r="G7" s="92">
        <f t="shared" ref="G7:N7" si="0">G8</f>
        <v>1472.42</v>
      </c>
      <c r="H7" s="92">
        <f t="shared" si="0"/>
        <v>1118.33</v>
      </c>
      <c r="I7" s="92">
        <f t="shared" si="0"/>
        <v>159.6</v>
      </c>
      <c r="J7" s="92">
        <f t="shared" si="0"/>
        <v>72.27</v>
      </c>
      <c r="K7" s="92">
        <f t="shared" si="0"/>
        <v>122.22</v>
      </c>
      <c r="L7" s="92">
        <f t="shared" si="0"/>
        <v>57098.260392324657</v>
      </c>
      <c r="M7" s="92">
        <f t="shared" si="0"/>
        <v>17494.336384455844</v>
      </c>
      <c r="N7" s="92">
        <f t="shared" si="0"/>
        <v>39595.46</v>
      </c>
    </row>
    <row r="8" spans="1:14" ht="22.9" customHeight="1">
      <c r="A8" s="93">
        <v>205</v>
      </c>
      <c r="B8" s="88"/>
      <c r="C8" s="94"/>
      <c r="D8" s="89" t="s">
        <v>1733</v>
      </c>
      <c r="E8" s="86" t="s">
        <v>1734</v>
      </c>
      <c r="F8" s="80">
        <f>F9+F11+F16+F18</f>
        <v>58567.680392324655</v>
      </c>
      <c r="G8" s="84">
        <f>G9+G11+G16+G18</f>
        <v>1472.42</v>
      </c>
      <c r="H8" s="92">
        <f t="shared" ref="H8:N8" si="1">H9+H11+H16+H18</f>
        <v>1118.33</v>
      </c>
      <c r="I8" s="92">
        <f t="shared" si="1"/>
        <v>159.6</v>
      </c>
      <c r="J8" s="92">
        <f t="shared" si="1"/>
        <v>72.27</v>
      </c>
      <c r="K8" s="92">
        <f t="shared" si="1"/>
        <v>122.22</v>
      </c>
      <c r="L8" s="92">
        <f t="shared" si="1"/>
        <v>57098.260392324657</v>
      </c>
      <c r="M8" s="92">
        <f t="shared" si="1"/>
        <v>17494.336384455844</v>
      </c>
      <c r="N8" s="92">
        <f t="shared" si="1"/>
        <v>39595.46</v>
      </c>
    </row>
    <row r="9" spans="1:14" ht="22.9" customHeight="1">
      <c r="A9" s="93">
        <v>205</v>
      </c>
      <c r="B9" s="88" t="s">
        <v>200</v>
      </c>
      <c r="C9" s="94"/>
      <c r="D9" s="89" t="s">
        <v>1733</v>
      </c>
      <c r="E9" s="86" t="s">
        <v>1743</v>
      </c>
      <c r="F9" s="92">
        <f>F10</f>
        <v>1032.72</v>
      </c>
      <c r="G9" s="92">
        <f>G10</f>
        <v>1032.72</v>
      </c>
      <c r="H9" s="92">
        <f t="shared" ref="H9:N9" si="2">H10</f>
        <v>720.33</v>
      </c>
      <c r="I9" s="92">
        <f t="shared" si="2"/>
        <v>159.6</v>
      </c>
      <c r="J9" s="92">
        <f t="shared" si="2"/>
        <v>72.27</v>
      </c>
      <c r="K9" s="92">
        <f t="shared" si="2"/>
        <v>80.52</v>
      </c>
      <c r="L9" s="92">
        <f t="shared" si="2"/>
        <v>0</v>
      </c>
      <c r="M9" s="92">
        <f t="shared" si="2"/>
        <v>0</v>
      </c>
      <c r="N9" s="92">
        <f t="shared" si="2"/>
        <v>0</v>
      </c>
    </row>
    <row r="10" spans="1:14" ht="22.9" customHeight="1">
      <c r="A10" s="96">
        <v>205</v>
      </c>
      <c r="B10" s="90" t="s">
        <v>201</v>
      </c>
      <c r="C10" s="97" t="s">
        <v>201</v>
      </c>
      <c r="D10" s="95" t="s">
        <v>1733</v>
      </c>
      <c r="E10" s="95" t="s">
        <v>1744</v>
      </c>
      <c r="F10" s="98">
        <f>G10+L10</f>
        <v>1032.72</v>
      </c>
      <c r="G10" s="98">
        <f>H10+I10+J10+K10</f>
        <v>1032.72</v>
      </c>
      <c r="H10" s="95">
        <v>720.33</v>
      </c>
      <c r="I10" s="95">
        <v>159.6</v>
      </c>
      <c r="J10" s="95">
        <v>72.27</v>
      </c>
      <c r="K10" s="95">
        <v>80.52</v>
      </c>
      <c r="L10" s="98"/>
      <c r="M10" s="95"/>
      <c r="N10" s="95"/>
    </row>
    <row r="11" spans="1:14" ht="22.9" customHeight="1">
      <c r="A11" s="93">
        <v>205</v>
      </c>
      <c r="B11" s="88" t="s">
        <v>201</v>
      </c>
      <c r="C11" s="94"/>
      <c r="D11" s="89" t="s">
        <v>1733</v>
      </c>
      <c r="E11" s="86" t="s">
        <v>1745</v>
      </c>
      <c r="F11" s="92">
        <f>SUM(F12:F15)</f>
        <v>50561.286583719841</v>
      </c>
      <c r="G11" s="92">
        <v>432</v>
      </c>
      <c r="H11" s="92">
        <v>398</v>
      </c>
      <c r="I11" s="92">
        <v>0</v>
      </c>
      <c r="J11" s="92">
        <v>0</v>
      </c>
      <c r="K11" s="92">
        <v>34</v>
      </c>
      <c r="L11" s="92">
        <f>L12+L13+L14+L15</f>
        <v>50132.286583719841</v>
      </c>
      <c r="M11" s="112">
        <f t="shared" ref="M11:N11" si="3">M12+M13+M14+M15</f>
        <v>14852.826583719838</v>
      </c>
      <c r="N11" s="112">
        <f t="shared" si="3"/>
        <v>35279.46</v>
      </c>
    </row>
    <row r="12" spans="1:14" ht="22.9" customHeight="1">
      <c r="A12" s="96">
        <v>205</v>
      </c>
      <c r="B12" s="90" t="s">
        <v>201</v>
      </c>
      <c r="C12" s="97" t="s">
        <v>200</v>
      </c>
      <c r="D12" s="91" t="s">
        <v>1733</v>
      </c>
      <c r="E12" s="87" t="s">
        <v>227</v>
      </c>
      <c r="F12" s="98">
        <f>G12+L12</f>
        <v>5342.9390136760476</v>
      </c>
      <c r="G12" s="98">
        <f>H12+I12+J12+K12</f>
        <v>21.2</v>
      </c>
      <c r="H12" s="98">
        <v>18</v>
      </c>
      <c r="I12" s="98"/>
      <c r="J12" s="98"/>
      <c r="K12" s="98">
        <v>3.2</v>
      </c>
      <c r="L12" s="98">
        <f>M12+N12</f>
        <v>5321.7390136760478</v>
      </c>
      <c r="M12" s="98">
        <v>1260.0090136760473</v>
      </c>
      <c r="N12" s="99">
        <v>4061.73</v>
      </c>
    </row>
    <row r="13" spans="1:14" ht="22.9" customHeight="1">
      <c r="A13" s="96">
        <v>205</v>
      </c>
      <c r="B13" s="90" t="s">
        <v>201</v>
      </c>
      <c r="C13" s="97" t="s">
        <v>201</v>
      </c>
      <c r="D13" s="91" t="s">
        <v>1733</v>
      </c>
      <c r="E13" s="87" t="s">
        <v>228</v>
      </c>
      <c r="F13" s="117">
        <f t="shared" ref="F13:F15" si="4">G13+L13</f>
        <v>18564.513316710938</v>
      </c>
      <c r="G13" s="98">
        <f t="shared" ref="G13:G15" si="5">H13+I13+J13+K13</f>
        <v>144.5</v>
      </c>
      <c r="H13" s="98">
        <v>132</v>
      </c>
      <c r="I13" s="98"/>
      <c r="J13" s="98"/>
      <c r="K13" s="98">
        <v>12.5</v>
      </c>
      <c r="L13" s="117">
        <f t="shared" ref="L13:L15" si="6">M13+N13</f>
        <v>18420.013316710938</v>
      </c>
      <c r="M13" s="98">
        <v>6495.0133167109398</v>
      </c>
      <c r="N13" s="99">
        <v>11925</v>
      </c>
    </row>
    <row r="14" spans="1:14" ht="22.9" customHeight="1">
      <c r="A14" s="96">
        <v>205</v>
      </c>
      <c r="B14" s="90" t="s">
        <v>201</v>
      </c>
      <c r="C14" s="97" t="s">
        <v>202</v>
      </c>
      <c r="D14" s="91" t="s">
        <v>1733</v>
      </c>
      <c r="E14" s="87" t="s">
        <v>229</v>
      </c>
      <c r="F14" s="117">
        <f t="shared" si="4"/>
        <v>16625.643113980321</v>
      </c>
      <c r="G14" s="98">
        <f t="shared" si="5"/>
        <v>236.8</v>
      </c>
      <c r="H14" s="98">
        <v>221</v>
      </c>
      <c r="I14" s="98"/>
      <c r="J14" s="98"/>
      <c r="K14" s="98">
        <v>15.8</v>
      </c>
      <c r="L14" s="117">
        <f t="shared" si="6"/>
        <v>16388.843113980322</v>
      </c>
      <c r="M14" s="98">
        <v>4410.8231139803202</v>
      </c>
      <c r="N14" s="99">
        <v>11978.02</v>
      </c>
    </row>
    <row r="15" spans="1:14" ht="22.9" customHeight="1">
      <c r="A15" s="96">
        <v>205</v>
      </c>
      <c r="B15" s="96" t="s">
        <v>201</v>
      </c>
      <c r="C15" s="96" t="s">
        <v>203</v>
      </c>
      <c r="D15" s="96" t="s">
        <v>1733</v>
      </c>
      <c r="E15" s="87" t="s">
        <v>230</v>
      </c>
      <c r="F15" s="117">
        <f t="shared" si="4"/>
        <v>10028.19113935253</v>
      </c>
      <c r="G15" s="98">
        <f t="shared" si="5"/>
        <v>26.5</v>
      </c>
      <c r="H15" s="98">
        <v>24</v>
      </c>
      <c r="I15" s="98"/>
      <c r="J15" s="98"/>
      <c r="K15" s="98">
        <v>2.5</v>
      </c>
      <c r="L15" s="117">
        <f t="shared" si="6"/>
        <v>10001.69113935253</v>
      </c>
      <c r="M15" s="98">
        <v>2686.9811393525301</v>
      </c>
      <c r="N15" s="99">
        <v>7314.71</v>
      </c>
    </row>
    <row r="16" spans="1:14" ht="22.9" customHeight="1">
      <c r="A16" s="93" t="s">
        <v>198</v>
      </c>
      <c r="B16" s="93" t="s">
        <v>202</v>
      </c>
      <c r="C16" s="93"/>
      <c r="D16" s="93" t="s">
        <v>1733</v>
      </c>
      <c r="E16" s="86" t="s">
        <v>1012</v>
      </c>
      <c r="F16" s="92">
        <f>F17</f>
        <v>5971.8638086048177</v>
      </c>
      <c r="G16" s="92">
        <f t="shared" ref="G16:N16" si="7">G17</f>
        <v>3.5</v>
      </c>
      <c r="H16" s="92">
        <f t="shared" si="7"/>
        <v>0</v>
      </c>
      <c r="I16" s="92">
        <f t="shared" si="7"/>
        <v>0</v>
      </c>
      <c r="J16" s="92">
        <f t="shared" si="7"/>
        <v>0</v>
      </c>
      <c r="K16" s="92">
        <f t="shared" si="7"/>
        <v>3.5</v>
      </c>
      <c r="L16" s="92">
        <f t="shared" si="7"/>
        <v>5968.3638086048177</v>
      </c>
      <c r="M16" s="92">
        <f t="shared" si="7"/>
        <v>2262.6698007360083</v>
      </c>
      <c r="N16" s="92">
        <f t="shared" si="7"/>
        <v>3701</v>
      </c>
    </row>
    <row r="17" spans="1:14" ht="22.9" customHeight="1">
      <c r="A17" s="96" t="s">
        <v>198</v>
      </c>
      <c r="B17" s="96" t="s">
        <v>202</v>
      </c>
      <c r="C17" s="96" t="s">
        <v>201</v>
      </c>
      <c r="D17" s="96" t="s">
        <v>1733</v>
      </c>
      <c r="E17" s="87" t="s">
        <v>1746</v>
      </c>
      <c r="F17" s="98">
        <v>5971.8638086048177</v>
      </c>
      <c r="G17" s="98">
        <v>3.5</v>
      </c>
      <c r="H17" s="98"/>
      <c r="I17" s="98"/>
      <c r="J17" s="98"/>
      <c r="K17" s="98">
        <v>3.5</v>
      </c>
      <c r="L17" s="98">
        <v>5968.3638086048177</v>
      </c>
      <c r="M17" s="98">
        <v>2262.6698007360083</v>
      </c>
      <c r="N17" s="99">
        <v>3701</v>
      </c>
    </row>
    <row r="18" spans="1:14" ht="22.9" customHeight="1">
      <c r="A18" s="93" t="s">
        <v>198</v>
      </c>
      <c r="B18" s="93" t="s">
        <v>204</v>
      </c>
      <c r="C18" s="93"/>
      <c r="D18" s="93" t="s">
        <v>1733</v>
      </c>
      <c r="E18" s="86" t="s">
        <v>1747</v>
      </c>
      <c r="F18" s="92">
        <f>F19</f>
        <v>1001.81</v>
      </c>
      <c r="G18" s="92">
        <f t="shared" ref="G18:N18" si="8">G19</f>
        <v>4.2</v>
      </c>
      <c r="H18" s="92">
        <f t="shared" si="8"/>
        <v>0</v>
      </c>
      <c r="I18" s="92">
        <f t="shared" si="8"/>
        <v>0</v>
      </c>
      <c r="J18" s="92">
        <f t="shared" si="8"/>
        <v>0</v>
      </c>
      <c r="K18" s="92">
        <f t="shared" si="8"/>
        <v>4.2</v>
      </c>
      <c r="L18" s="92">
        <f t="shared" si="8"/>
        <v>997.6099999999999</v>
      </c>
      <c r="M18" s="92">
        <f t="shared" si="8"/>
        <v>378.84</v>
      </c>
      <c r="N18" s="92">
        <f t="shared" si="8"/>
        <v>615</v>
      </c>
    </row>
    <row r="19" spans="1:14" ht="22.9" customHeight="1">
      <c r="A19" s="96" t="s">
        <v>198</v>
      </c>
      <c r="B19" s="96" t="s">
        <v>204</v>
      </c>
      <c r="C19" s="96" t="s">
        <v>200</v>
      </c>
      <c r="D19" s="96" t="s">
        <v>1733</v>
      </c>
      <c r="E19" s="87" t="s">
        <v>231</v>
      </c>
      <c r="F19" s="98">
        <v>1001.81</v>
      </c>
      <c r="G19" s="98">
        <v>4.2</v>
      </c>
      <c r="H19" s="98"/>
      <c r="I19" s="98"/>
      <c r="J19" s="98"/>
      <c r="K19" s="98">
        <v>4.2</v>
      </c>
      <c r="L19" s="98">
        <v>997.6099999999999</v>
      </c>
      <c r="M19" s="98">
        <v>378.84</v>
      </c>
      <c r="N19" s="99">
        <v>615</v>
      </c>
    </row>
    <row r="20" spans="1:14" ht="22.9" customHeight="1">
      <c r="A20" s="75"/>
      <c r="B20" s="75"/>
      <c r="C20" s="75"/>
      <c r="D20" s="76"/>
      <c r="E20" s="76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22.9" customHeight="1">
      <c r="A21" s="75"/>
      <c r="B21" s="75"/>
      <c r="C21" s="75"/>
      <c r="D21" s="76"/>
      <c r="E21" s="76"/>
      <c r="F21" s="77"/>
      <c r="G21" s="77"/>
      <c r="H21" s="77"/>
      <c r="I21" s="77"/>
      <c r="J21" s="77"/>
      <c r="K21" s="77"/>
      <c r="L21" s="77"/>
      <c r="M21" s="77"/>
      <c r="N21" s="77"/>
    </row>
    <row r="22" spans="1:14" ht="16.350000000000001" customHeight="1">
      <c r="A22" s="209" t="s">
        <v>257</v>
      </c>
      <c r="B22" s="209"/>
      <c r="C22" s="209"/>
      <c r="D22" s="209"/>
      <c r="E22" s="209"/>
    </row>
  </sheetData>
  <mergeCells count="11">
    <mergeCell ref="A22:E22"/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18"/>
  <sheetViews>
    <sheetView workbookViewId="0">
      <selection activeCell="H17" sqref="H17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7.375" customWidth="1"/>
    <col min="5" max="5" width="18.875" customWidth="1"/>
    <col min="6" max="6" width="14" customWidth="1"/>
    <col min="7" max="7" width="13.875" customWidth="1"/>
    <col min="8" max="8" width="12.875" customWidth="1"/>
    <col min="9" max="9" width="10.5" bestFit="1" customWidth="1"/>
    <col min="10" max="10" width="6.375" customWidth="1"/>
    <col min="11" max="11" width="12.625" customWidth="1"/>
    <col min="12" max="12" width="13" customWidth="1"/>
    <col min="13" max="13" width="10.5" bestFit="1" customWidth="1"/>
    <col min="14" max="14" width="7.75" bestFit="1" customWidth="1"/>
    <col min="15" max="15" width="10.5" bestFit="1" customWidth="1"/>
    <col min="16" max="16" width="8.75" bestFit="1" customWidth="1"/>
    <col min="17" max="17" width="11.875" customWidth="1"/>
    <col min="18" max="18" width="11" customWidth="1"/>
    <col min="19" max="19" width="11.75" customWidth="1"/>
    <col min="20" max="20" width="7.75" bestFit="1" customWidth="1"/>
    <col min="21" max="21" width="6.25" bestFit="1" customWidth="1"/>
    <col min="22" max="22" width="11.375" customWidth="1"/>
    <col min="23" max="23" width="9.75" customWidth="1"/>
  </cols>
  <sheetData>
    <row r="1" spans="1:22" ht="16.350000000000001" customHeight="1">
      <c r="A1" s="4"/>
      <c r="U1" s="196" t="s">
        <v>310</v>
      </c>
      <c r="V1" s="196"/>
    </row>
    <row r="2" spans="1:22" ht="50.1" customHeight="1">
      <c r="A2" s="190" t="s">
        <v>22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</row>
    <row r="3" spans="1:22">
      <c r="A3" s="193" t="s">
        <v>1731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4" t="s">
        <v>37</v>
      </c>
      <c r="V3" s="194"/>
    </row>
    <row r="4" spans="1:22" ht="26.65" customHeight="1">
      <c r="A4" s="195" t="s">
        <v>187</v>
      </c>
      <c r="B4" s="195"/>
      <c r="C4" s="195"/>
      <c r="D4" s="195" t="s">
        <v>210</v>
      </c>
      <c r="E4" s="195" t="s">
        <v>211</v>
      </c>
      <c r="F4" s="195" t="s">
        <v>233</v>
      </c>
      <c r="G4" s="195" t="s">
        <v>311</v>
      </c>
      <c r="H4" s="195"/>
      <c r="I4" s="195"/>
      <c r="J4" s="195"/>
      <c r="K4" s="195"/>
      <c r="L4" s="195" t="s">
        <v>312</v>
      </c>
      <c r="M4" s="195"/>
      <c r="N4" s="195"/>
      <c r="O4" s="195"/>
      <c r="P4" s="195"/>
      <c r="Q4" s="195"/>
      <c r="R4" s="195" t="s">
        <v>307</v>
      </c>
      <c r="S4" s="195" t="s">
        <v>313</v>
      </c>
      <c r="T4" s="195"/>
      <c r="U4" s="195"/>
      <c r="V4" s="195"/>
    </row>
    <row r="5" spans="1:22" ht="41.45" customHeight="1">
      <c r="A5" s="78" t="s">
        <v>195</v>
      </c>
      <c r="B5" s="78" t="s">
        <v>196</v>
      </c>
      <c r="C5" s="78" t="s">
        <v>197</v>
      </c>
      <c r="D5" s="211"/>
      <c r="E5" s="211"/>
      <c r="F5" s="211"/>
      <c r="G5" s="78" t="s">
        <v>141</v>
      </c>
      <c r="H5" s="78" t="s">
        <v>314</v>
      </c>
      <c r="I5" s="78" t="s">
        <v>315</v>
      </c>
      <c r="J5" s="78" t="s">
        <v>316</v>
      </c>
      <c r="K5" s="78" t="s">
        <v>317</v>
      </c>
      <c r="L5" s="78" t="s">
        <v>141</v>
      </c>
      <c r="M5" s="78" t="s">
        <v>318</v>
      </c>
      <c r="N5" s="78" t="s">
        <v>319</v>
      </c>
      <c r="O5" s="78" t="s">
        <v>320</v>
      </c>
      <c r="P5" s="78" t="s">
        <v>321</v>
      </c>
      <c r="Q5" s="78" t="s">
        <v>322</v>
      </c>
      <c r="R5" s="211"/>
      <c r="S5" s="78" t="s">
        <v>141</v>
      </c>
      <c r="T5" s="78" t="s">
        <v>323</v>
      </c>
      <c r="U5" s="78" t="s">
        <v>324</v>
      </c>
      <c r="V5" s="78" t="s">
        <v>308</v>
      </c>
    </row>
    <row r="6" spans="1:22" ht="22.9" customHeight="1">
      <c r="A6" s="62"/>
      <c r="B6" s="62"/>
      <c r="C6" s="62"/>
      <c r="D6" s="65" t="s">
        <v>159</v>
      </c>
      <c r="E6" s="65" t="s">
        <v>1748</v>
      </c>
      <c r="F6" s="58">
        <f>F7</f>
        <v>58567.680545395713</v>
      </c>
      <c r="G6" s="58">
        <f t="shared" ref="G6:V6" si="0">G7</f>
        <v>39320.044633913974</v>
      </c>
      <c r="H6" s="58">
        <f t="shared" si="0"/>
        <v>22807.063555747842</v>
      </c>
      <c r="I6" s="58">
        <f t="shared" si="0"/>
        <v>4207.2480456349103</v>
      </c>
      <c r="J6" s="58">
        <f t="shared" si="0"/>
        <v>0</v>
      </c>
      <c r="K6" s="58">
        <f t="shared" si="0"/>
        <v>12305.733032531216</v>
      </c>
      <c r="L6" s="58">
        <f t="shared" si="0"/>
        <v>11157.16784479405</v>
      </c>
      <c r="M6" s="58">
        <f t="shared" si="0"/>
        <v>5745.13</v>
      </c>
      <c r="N6" s="58">
        <f t="shared" si="0"/>
        <v>0</v>
      </c>
      <c r="O6" s="58">
        <f t="shared" si="0"/>
        <v>3742.1360837244997</v>
      </c>
      <c r="P6" s="58">
        <f t="shared" si="0"/>
        <v>642.40494850968003</v>
      </c>
      <c r="Q6" s="58">
        <f t="shared" si="0"/>
        <v>1027.4968125598721</v>
      </c>
      <c r="R6" s="58">
        <f t="shared" si="0"/>
        <v>3208.3990083460503</v>
      </c>
      <c r="S6" s="58">
        <f t="shared" si="0"/>
        <v>6877.9062659775509</v>
      </c>
      <c r="T6" s="58">
        <f t="shared" si="0"/>
        <v>0</v>
      </c>
      <c r="U6" s="58">
        <f t="shared" si="0"/>
        <v>0</v>
      </c>
      <c r="V6" s="58">
        <f t="shared" si="0"/>
        <v>6877.9062659775509</v>
      </c>
    </row>
    <row r="7" spans="1:22" ht="22.9" customHeight="1">
      <c r="A7" s="62"/>
      <c r="B7" s="62"/>
      <c r="C7" s="62"/>
      <c r="D7" s="61" t="s">
        <v>161</v>
      </c>
      <c r="E7" s="61" t="s">
        <v>162</v>
      </c>
      <c r="F7" s="58">
        <f>F8+F10+F15+F17</f>
        <v>58567.680545395713</v>
      </c>
      <c r="G7" s="58">
        <f t="shared" ref="G7:V7" si="1">G8+G10+G15+G17</f>
        <v>39320.044633913974</v>
      </c>
      <c r="H7" s="58">
        <f t="shared" si="1"/>
        <v>22807.063555747842</v>
      </c>
      <c r="I7" s="58">
        <f t="shared" si="1"/>
        <v>4207.2480456349103</v>
      </c>
      <c r="J7" s="58">
        <f t="shared" si="1"/>
        <v>0</v>
      </c>
      <c r="K7" s="58">
        <f t="shared" si="1"/>
        <v>12305.733032531216</v>
      </c>
      <c r="L7" s="58">
        <f t="shared" si="1"/>
        <v>11157.16784479405</v>
      </c>
      <c r="M7" s="58">
        <f t="shared" si="1"/>
        <v>5745.13</v>
      </c>
      <c r="N7" s="58">
        <f t="shared" si="1"/>
        <v>0</v>
      </c>
      <c r="O7" s="58">
        <f t="shared" si="1"/>
        <v>3742.1360837244997</v>
      </c>
      <c r="P7" s="58">
        <f t="shared" si="1"/>
        <v>642.40494850968003</v>
      </c>
      <c r="Q7" s="58">
        <f t="shared" si="1"/>
        <v>1027.4968125598721</v>
      </c>
      <c r="R7" s="58">
        <f t="shared" si="1"/>
        <v>3208.3990083460503</v>
      </c>
      <c r="S7" s="58">
        <f t="shared" si="1"/>
        <v>6877.9062659775509</v>
      </c>
      <c r="T7" s="58">
        <f t="shared" si="1"/>
        <v>0</v>
      </c>
      <c r="U7" s="58">
        <f t="shared" si="1"/>
        <v>0</v>
      </c>
      <c r="V7" s="58">
        <f t="shared" si="1"/>
        <v>6877.9062659775509</v>
      </c>
    </row>
    <row r="8" spans="1:22">
      <c r="A8" s="107">
        <v>205</v>
      </c>
      <c r="B8" s="107" t="s">
        <v>200</v>
      </c>
      <c r="C8" s="116"/>
      <c r="D8" s="110"/>
      <c r="E8" s="106" t="s">
        <v>1743</v>
      </c>
      <c r="F8" s="82">
        <f>F9</f>
        <v>591.73814826490832</v>
      </c>
      <c r="G8" s="82">
        <f t="shared" ref="G8:V8" si="2">G9</f>
        <v>389.86892278908641</v>
      </c>
      <c r="H8" s="82">
        <f t="shared" si="2"/>
        <v>237.726377079733</v>
      </c>
      <c r="I8" s="82">
        <f t="shared" si="2"/>
        <v>37.142545709353399</v>
      </c>
      <c r="J8" s="82">
        <f t="shared" si="2"/>
        <v>0</v>
      </c>
      <c r="K8" s="82">
        <f t="shared" si="2"/>
        <v>115</v>
      </c>
      <c r="L8" s="82">
        <f t="shared" si="2"/>
        <v>102.8902171297712</v>
      </c>
      <c r="M8" s="82">
        <f t="shared" si="2"/>
        <v>53.14</v>
      </c>
      <c r="N8" s="82">
        <f t="shared" si="2"/>
        <v>0</v>
      </c>
      <c r="O8" s="82">
        <f t="shared" si="2"/>
        <v>33.810217129771203</v>
      </c>
      <c r="P8" s="82">
        <f t="shared" si="2"/>
        <v>5.74</v>
      </c>
      <c r="Q8" s="82">
        <f t="shared" si="2"/>
        <v>10.199999999999999</v>
      </c>
      <c r="R8" s="82">
        <f t="shared" si="2"/>
        <v>28.979008346050701</v>
      </c>
      <c r="S8" s="58">
        <f t="shared" si="2"/>
        <v>70</v>
      </c>
      <c r="T8" s="58">
        <f t="shared" si="2"/>
        <v>0</v>
      </c>
      <c r="U8" s="58">
        <f t="shared" si="2"/>
        <v>0</v>
      </c>
      <c r="V8" s="58">
        <f t="shared" si="2"/>
        <v>70</v>
      </c>
    </row>
    <row r="9" spans="1:22">
      <c r="A9" s="108">
        <v>205</v>
      </c>
      <c r="B9" s="108" t="s">
        <v>200</v>
      </c>
      <c r="C9" s="114" t="s">
        <v>201</v>
      </c>
      <c r="D9" s="111" t="s">
        <v>1733</v>
      </c>
      <c r="E9" s="109" t="s">
        <v>1744</v>
      </c>
      <c r="F9" s="81">
        <f t="shared" ref="F9:F18" si="3">G9+L9+R9+S9</f>
        <v>591.73814826490832</v>
      </c>
      <c r="G9" s="81">
        <f t="shared" ref="G9:G18" si="4">SUM(H9:K9)</f>
        <v>389.86892278908641</v>
      </c>
      <c r="H9" s="115">
        <v>237.726377079733</v>
      </c>
      <c r="I9" s="115">
        <v>37.142545709353399</v>
      </c>
      <c r="J9" s="64"/>
      <c r="K9" s="115">
        <v>115</v>
      </c>
      <c r="L9" s="81">
        <f t="shared" ref="L9:L18" si="5">SUM(M9:Q9)</f>
        <v>102.8902171297712</v>
      </c>
      <c r="M9" s="115">
        <v>53.14</v>
      </c>
      <c r="N9" s="64"/>
      <c r="O9" s="115">
        <v>33.810217129771203</v>
      </c>
      <c r="P9" s="115">
        <v>5.74</v>
      </c>
      <c r="Q9" s="101">
        <v>10.199999999999999</v>
      </c>
      <c r="R9" s="115">
        <v>28.979008346050701</v>
      </c>
      <c r="S9" s="58">
        <f>T9+U9+V9</f>
        <v>70</v>
      </c>
      <c r="T9" s="58"/>
      <c r="U9" s="58"/>
      <c r="V9" s="58">
        <v>70</v>
      </c>
    </row>
    <row r="10" spans="1:22">
      <c r="A10" s="107">
        <v>205</v>
      </c>
      <c r="B10" s="107" t="s">
        <v>201</v>
      </c>
      <c r="C10" s="116"/>
      <c r="D10" s="110"/>
      <c r="E10" s="106" t="s">
        <v>1745</v>
      </c>
      <c r="F10" s="83">
        <f>F11+F12+F13+F14</f>
        <v>49403.852521423622</v>
      </c>
      <c r="G10" s="83">
        <f t="shared" si="4"/>
        <v>33169.526362363409</v>
      </c>
      <c r="H10" s="113">
        <v>19125.017178668109</v>
      </c>
      <c r="I10" s="113">
        <v>3577.037971601454</v>
      </c>
      <c r="J10" s="103"/>
      <c r="K10" s="113">
        <v>10467.471212093846</v>
      </c>
      <c r="L10" s="83">
        <f t="shared" si="5"/>
        <v>9526.237100718572</v>
      </c>
      <c r="M10" s="113">
        <v>4925.22</v>
      </c>
      <c r="N10" s="103"/>
      <c r="O10" s="113">
        <v>3183.47533964902</v>
      </c>
      <c r="P10" s="113">
        <v>543.86494850967995</v>
      </c>
      <c r="Q10" s="101">
        <v>873.67681255987213</v>
      </c>
      <c r="R10" s="113">
        <v>2744.3199999999997</v>
      </c>
      <c r="S10" s="58">
        <f t="shared" ref="S10:S18" si="6">T10+U10+V10</f>
        <v>5959.6062659775507</v>
      </c>
      <c r="T10" s="58"/>
      <c r="U10" s="58"/>
      <c r="V10" s="58">
        <v>5959.6062659775507</v>
      </c>
    </row>
    <row r="11" spans="1:22">
      <c r="A11" s="108">
        <v>205</v>
      </c>
      <c r="B11" s="108" t="s">
        <v>201</v>
      </c>
      <c r="C11" s="114" t="s">
        <v>200</v>
      </c>
      <c r="D11" s="111" t="s">
        <v>1733</v>
      </c>
      <c r="E11" s="109" t="s">
        <v>227</v>
      </c>
      <c r="F11" s="81">
        <f t="shared" si="3"/>
        <v>4154.3704321273644</v>
      </c>
      <c r="G11" s="81">
        <f>SUM(H11:K11)</f>
        <v>2735.135752148974</v>
      </c>
      <c r="H11" s="115">
        <v>1654.25</v>
      </c>
      <c r="I11" s="115">
        <v>275.46456902293801</v>
      </c>
      <c r="J11" s="64"/>
      <c r="K11" s="115">
        <v>805.421183126036</v>
      </c>
      <c r="L11" s="81">
        <f t="shared" si="5"/>
        <v>732.51467997839006</v>
      </c>
      <c r="M11" s="115">
        <v>378.52</v>
      </c>
      <c r="N11" s="64"/>
      <c r="O11" s="115">
        <v>244.882815928198</v>
      </c>
      <c r="P11" s="115">
        <v>42.54</v>
      </c>
      <c r="Q11" s="101">
        <v>66.571864050192204</v>
      </c>
      <c r="R11" s="115">
        <v>211.52</v>
      </c>
      <c r="S11" s="85">
        <f>T11+U11+V11</f>
        <v>475.2</v>
      </c>
      <c r="T11" s="85"/>
      <c r="U11" s="85"/>
      <c r="V11" s="85">
        <v>475.2</v>
      </c>
    </row>
    <row r="12" spans="1:22" s="118" customFormat="1">
      <c r="A12" s="108">
        <v>205</v>
      </c>
      <c r="B12" s="108" t="s">
        <v>201</v>
      </c>
      <c r="C12" s="114" t="s">
        <v>201</v>
      </c>
      <c r="D12" s="111" t="s">
        <v>1733</v>
      </c>
      <c r="E12" s="102" t="s">
        <v>228</v>
      </c>
      <c r="F12" s="104">
        <f t="shared" si="3"/>
        <v>21199.290322194651</v>
      </c>
      <c r="G12" s="104">
        <f t="shared" ref="G12:G14" si="7">SUM(H12:K12)</f>
        <v>13288.138782578249</v>
      </c>
      <c r="H12" s="115">
        <v>6950</v>
      </c>
      <c r="I12" s="115">
        <v>1688.1387825782499</v>
      </c>
      <c r="J12" s="100"/>
      <c r="K12" s="115">
        <v>4650</v>
      </c>
      <c r="L12" s="104">
        <f t="shared" si="5"/>
        <v>4495.0515396164001</v>
      </c>
      <c r="M12" s="115">
        <v>2322.84</v>
      </c>
      <c r="N12" s="100"/>
      <c r="O12" s="115">
        <v>1504.27952127873</v>
      </c>
      <c r="P12" s="115">
        <v>257.86600916883498</v>
      </c>
      <c r="Q12" s="101">
        <v>410.06600916883497</v>
      </c>
      <c r="R12" s="115">
        <v>1295.4000000000001</v>
      </c>
      <c r="S12" s="105">
        <f t="shared" si="6"/>
        <v>2120.6999999999998</v>
      </c>
      <c r="T12" s="105"/>
      <c r="U12" s="105"/>
      <c r="V12" s="105">
        <v>2120.6999999999998</v>
      </c>
    </row>
    <row r="13" spans="1:22">
      <c r="A13" s="108">
        <v>205</v>
      </c>
      <c r="B13" s="108" t="s">
        <v>201</v>
      </c>
      <c r="C13" s="114" t="s">
        <v>202</v>
      </c>
      <c r="D13" s="111" t="s">
        <v>1733</v>
      </c>
      <c r="E13" s="109" t="s">
        <v>229</v>
      </c>
      <c r="F13" s="81">
        <f t="shared" si="3"/>
        <v>15252.225390514479</v>
      </c>
      <c r="G13" s="81">
        <f t="shared" si="7"/>
        <v>10117.1534006654</v>
      </c>
      <c r="H13" s="115">
        <v>6215</v>
      </c>
      <c r="I13" s="115">
        <v>1022.1534006654</v>
      </c>
      <c r="J13" s="64"/>
      <c r="K13" s="115">
        <v>2880</v>
      </c>
      <c r="L13" s="81">
        <f t="shared" si="5"/>
        <v>2733.6719898490774</v>
      </c>
      <c r="M13" s="115">
        <v>1412.65</v>
      </c>
      <c r="N13" s="64"/>
      <c r="O13" s="115">
        <v>909.56411116738695</v>
      </c>
      <c r="P13" s="115">
        <v>155.91893934084499</v>
      </c>
      <c r="Q13" s="101">
        <v>255.53893934084499</v>
      </c>
      <c r="R13" s="115">
        <v>785.2</v>
      </c>
      <c r="S13" s="85">
        <f t="shared" si="6"/>
        <v>1616.2</v>
      </c>
      <c r="T13" s="85"/>
      <c r="U13" s="85"/>
      <c r="V13" s="85">
        <v>1616.2</v>
      </c>
    </row>
    <row r="14" spans="1:22">
      <c r="A14" s="108">
        <v>205</v>
      </c>
      <c r="B14" s="108" t="s">
        <v>201</v>
      </c>
      <c r="C14" s="114" t="s">
        <v>203</v>
      </c>
      <c r="D14" s="111" t="s">
        <v>1733</v>
      </c>
      <c r="E14" s="109" t="s">
        <v>230</v>
      </c>
      <c r="F14" s="81">
        <f t="shared" si="3"/>
        <v>8797.9663765871283</v>
      </c>
      <c r="G14" s="81">
        <f t="shared" si="7"/>
        <v>5821.2812193348664</v>
      </c>
      <c r="H14" s="115">
        <v>3510</v>
      </c>
      <c r="I14" s="115">
        <v>591.28121933486602</v>
      </c>
      <c r="J14" s="64"/>
      <c r="K14" s="115">
        <v>1720</v>
      </c>
      <c r="L14" s="81">
        <f t="shared" si="5"/>
        <v>1564.998891274711</v>
      </c>
      <c r="M14" s="115">
        <v>811.21</v>
      </c>
      <c r="N14" s="64"/>
      <c r="O14" s="115">
        <v>524.74889127471101</v>
      </c>
      <c r="P14" s="115">
        <v>87.54</v>
      </c>
      <c r="Q14" s="101">
        <v>141.5</v>
      </c>
      <c r="R14" s="115">
        <v>452.2</v>
      </c>
      <c r="S14" s="85">
        <f t="shared" si="6"/>
        <v>959.48626597755106</v>
      </c>
      <c r="T14" s="85"/>
      <c r="U14" s="85"/>
      <c r="V14" s="85">
        <v>959.48626597755106</v>
      </c>
    </row>
    <row r="15" spans="1:22">
      <c r="A15" s="107" t="s">
        <v>198</v>
      </c>
      <c r="B15" s="107" t="s">
        <v>202</v>
      </c>
      <c r="C15" s="116"/>
      <c r="D15" s="110" t="s">
        <v>1733</v>
      </c>
      <c r="E15" s="106" t="s">
        <v>1012</v>
      </c>
      <c r="F15" s="82">
        <f t="shared" si="3"/>
        <v>7308.4807211008874</v>
      </c>
      <c r="G15" s="82">
        <f>G16</f>
        <v>4910.7973400922028</v>
      </c>
      <c r="H15" s="82">
        <f t="shared" ref="H15:V15" si="8">H16</f>
        <v>2924.32</v>
      </c>
      <c r="I15" s="82">
        <f t="shared" si="8"/>
        <v>507.82754973633303</v>
      </c>
      <c r="J15" s="82">
        <f t="shared" si="8"/>
        <v>0</v>
      </c>
      <c r="K15" s="82">
        <f t="shared" si="8"/>
        <v>1478.64979035587</v>
      </c>
      <c r="L15" s="82">
        <f t="shared" si="8"/>
        <v>1308.613381008684</v>
      </c>
      <c r="M15" s="82">
        <f t="shared" si="8"/>
        <v>658.23</v>
      </c>
      <c r="N15" s="82">
        <f t="shared" si="8"/>
        <v>0</v>
      </c>
      <c r="O15" s="82">
        <f t="shared" si="8"/>
        <v>449.57338100868401</v>
      </c>
      <c r="P15" s="82">
        <f t="shared" si="8"/>
        <v>79.56</v>
      </c>
      <c r="Q15" s="82">
        <f t="shared" si="8"/>
        <v>121.25</v>
      </c>
      <c r="R15" s="82">
        <f t="shared" si="8"/>
        <v>372.6</v>
      </c>
      <c r="S15" s="58">
        <f t="shared" si="6"/>
        <v>716.47</v>
      </c>
      <c r="T15" s="58">
        <f t="shared" si="8"/>
        <v>0</v>
      </c>
      <c r="U15" s="58">
        <f t="shared" si="8"/>
        <v>0</v>
      </c>
      <c r="V15" s="58">
        <f t="shared" si="8"/>
        <v>716.47</v>
      </c>
    </row>
    <row r="16" spans="1:22">
      <c r="A16" s="108" t="s">
        <v>198</v>
      </c>
      <c r="B16" s="108" t="s">
        <v>202</v>
      </c>
      <c r="C16" s="114" t="s">
        <v>201</v>
      </c>
      <c r="D16" s="111" t="s">
        <v>1733</v>
      </c>
      <c r="E16" s="109" t="s">
        <v>1746</v>
      </c>
      <c r="F16" s="81">
        <f t="shared" si="3"/>
        <v>7308.4807211008874</v>
      </c>
      <c r="G16" s="81">
        <f t="shared" si="4"/>
        <v>4910.7973400922028</v>
      </c>
      <c r="H16" s="115">
        <v>2924.32</v>
      </c>
      <c r="I16" s="115">
        <v>507.82754973633303</v>
      </c>
      <c r="J16" s="64"/>
      <c r="K16" s="115">
        <v>1478.64979035587</v>
      </c>
      <c r="L16" s="81">
        <f t="shared" si="5"/>
        <v>1308.613381008684</v>
      </c>
      <c r="M16" s="115">
        <v>658.23</v>
      </c>
      <c r="N16" s="64"/>
      <c r="O16" s="115">
        <v>449.57338100868401</v>
      </c>
      <c r="P16" s="115">
        <v>79.56</v>
      </c>
      <c r="Q16" s="101">
        <v>121.25</v>
      </c>
      <c r="R16" s="115">
        <v>372.6</v>
      </c>
      <c r="S16" s="85">
        <f t="shared" si="6"/>
        <v>716.47</v>
      </c>
      <c r="T16" s="85"/>
      <c r="U16" s="85"/>
      <c r="V16" s="85">
        <v>716.47</v>
      </c>
    </row>
    <row r="17" spans="1:22">
      <c r="A17" s="107" t="s">
        <v>198</v>
      </c>
      <c r="B17" s="107" t="s">
        <v>204</v>
      </c>
      <c r="C17" s="116"/>
      <c r="D17" s="110" t="s">
        <v>1733</v>
      </c>
      <c r="E17" s="106" t="s">
        <v>1747</v>
      </c>
      <c r="F17" s="82">
        <f t="shared" si="3"/>
        <v>1263.6091546062944</v>
      </c>
      <c r="G17" s="82">
        <f>G18</f>
        <v>849.85200866926994</v>
      </c>
      <c r="H17" s="82">
        <f t="shared" ref="H17:V17" si="9">H18</f>
        <v>520</v>
      </c>
      <c r="I17" s="82">
        <f t="shared" si="9"/>
        <v>85.239978587769997</v>
      </c>
      <c r="J17" s="82">
        <f t="shared" si="9"/>
        <v>0</v>
      </c>
      <c r="K17" s="82">
        <f t="shared" si="9"/>
        <v>244.6120300815</v>
      </c>
      <c r="L17" s="82">
        <f t="shared" si="9"/>
        <v>219.42714593702462</v>
      </c>
      <c r="M17" s="82">
        <f t="shared" si="9"/>
        <v>108.54</v>
      </c>
      <c r="N17" s="82">
        <f t="shared" si="9"/>
        <v>0</v>
      </c>
      <c r="O17" s="82">
        <f t="shared" si="9"/>
        <v>75.277145937024599</v>
      </c>
      <c r="P17" s="82">
        <f t="shared" si="9"/>
        <v>13.24</v>
      </c>
      <c r="Q17" s="82">
        <f t="shared" si="9"/>
        <v>22.369999999999997</v>
      </c>
      <c r="R17" s="82">
        <f t="shared" si="9"/>
        <v>62.5</v>
      </c>
      <c r="S17" s="58">
        <f t="shared" si="6"/>
        <v>131.83000000000001</v>
      </c>
      <c r="T17" s="58">
        <f t="shared" si="9"/>
        <v>0</v>
      </c>
      <c r="U17" s="58">
        <f t="shared" si="9"/>
        <v>0</v>
      </c>
      <c r="V17" s="58">
        <f t="shared" si="9"/>
        <v>131.83000000000001</v>
      </c>
    </row>
    <row r="18" spans="1:22">
      <c r="A18" s="108" t="s">
        <v>198</v>
      </c>
      <c r="B18" s="108" t="s">
        <v>204</v>
      </c>
      <c r="C18" s="114" t="s">
        <v>200</v>
      </c>
      <c r="D18" s="111" t="s">
        <v>1733</v>
      </c>
      <c r="E18" s="109" t="s">
        <v>231</v>
      </c>
      <c r="F18" s="81">
        <f t="shared" si="3"/>
        <v>1263.6091546062944</v>
      </c>
      <c r="G18" s="81">
        <f t="shared" si="4"/>
        <v>849.85200866926994</v>
      </c>
      <c r="H18" s="115">
        <v>520</v>
      </c>
      <c r="I18" s="115">
        <v>85.239978587769997</v>
      </c>
      <c r="J18" s="64"/>
      <c r="K18" s="115">
        <v>244.6120300815</v>
      </c>
      <c r="L18" s="81">
        <f t="shared" si="5"/>
        <v>219.42714593702462</v>
      </c>
      <c r="M18" s="115">
        <v>108.54</v>
      </c>
      <c r="N18" s="64"/>
      <c r="O18" s="115">
        <v>75.277145937024599</v>
      </c>
      <c r="P18" s="115">
        <v>13.24</v>
      </c>
      <c r="Q18" s="101">
        <v>22.369999999999997</v>
      </c>
      <c r="R18" s="115">
        <v>62.5</v>
      </c>
      <c r="S18" s="58">
        <f t="shared" si="6"/>
        <v>131.83000000000001</v>
      </c>
      <c r="T18" s="58"/>
      <c r="U18" s="58"/>
      <c r="V18" s="58">
        <v>131.83000000000001</v>
      </c>
    </row>
  </sheetData>
  <mergeCells count="12"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A6" sqref="A6:E6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7" customWidth="1"/>
    <col min="6" max="6" width="16.375" customWidth="1"/>
    <col min="7" max="7" width="15.375" customWidth="1"/>
    <col min="8" max="8" width="13.5" customWidth="1"/>
    <col min="9" max="9" width="12.125" customWidth="1"/>
    <col min="10" max="10" width="14.25" customWidth="1"/>
    <col min="11" max="11" width="13.25" customWidth="1"/>
    <col min="12" max="12" width="9.75" customWidth="1"/>
  </cols>
  <sheetData>
    <row r="1" spans="1:11" ht="16.350000000000001" customHeight="1">
      <c r="A1" s="4"/>
      <c r="K1" s="8" t="s">
        <v>325</v>
      </c>
    </row>
    <row r="2" spans="1:11" ht="46.5" customHeight="1">
      <c r="A2" s="197" t="s">
        <v>23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11">
      <c r="A3" s="193" t="s">
        <v>1731</v>
      </c>
      <c r="B3" s="193"/>
      <c r="C3" s="193"/>
      <c r="D3" s="193"/>
      <c r="E3" s="193"/>
      <c r="F3" s="193"/>
      <c r="G3" s="193"/>
      <c r="H3" s="193"/>
      <c r="I3" s="193"/>
      <c r="J3" s="194" t="s">
        <v>37</v>
      </c>
      <c r="K3" s="194"/>
    </row>
    <row r="4" spans="1:11" ht="23.25" customHeight="1">
      <c r="A4" s="208" t="s">
        <v>187</v>
      </c>
      <c r="B4" s="208"/>
      <c r="C4" s="208"/>
      <c r="D4" s="208" t="s">
        <v>210</v>
      </c>
      <c r="E4" s="208" t="s">
        <v>211</v>
      </c>
      <c r="F4" s="208" t="s">
        <v>326</v>
      </c>
      <c r="G4" s="208" t="s">
        <v>327</v>
      </c>
      <c r="H4" s="208" t="s">
        <v>328</v>
      </c>
      <c r="I4" s="208" t="s">
        <v>329</v>
      </c>
      <c r="J4" s="208" t="s">
        <v>330</v>
      </c>
      <c r="K4" s="208" t="s">
        <v>331</v>
      </c>
    </row>
    <row r="5" spans="1:11" ht="17.25" customHeight="1">
      <c r="A5" s="60" t="s">
        <v>195</v>
      </c>
      <c r="B5" s="60" t="s">
        <v>196</v>
      </c>
      <c r="C5" s="60" t="s">
        <v>197</v>
      </c>
      <c r="D5" s="208"/>
      <c r="E5" s="208"/>
      <c r="F5" s="208"/>
      <c r="G5" s="208"/>
      <c r="H5" s="208"/>
      <c r="I5" s="208"/>
      <c r="J5" s="208"/>
      <c r="K5" s="208"/>
    </row>
    <row r="6" spans="1:11" ht="22.9" customHeight="1">
      <c r="A6" s="128">
        <v>205</v>
      </c>
      <c r="B6" s="128"/>
      <c r="C6" s="129"/>
      <c r="D6" s="130" t="s">
        <v>1733</v>
      </c>
      <c r="E6" s="119" t="s">
        <v>141</v>
      </c>
      <c r="F6" s="125">
        <f>F7+F9+F14+F16</f>
        <v>14367.296978408953</v>
      </c>
      <c r="G6" s="125">
        <f t="shared" ref="G6:K6" si="0">G7+G9+G14+G16</f>
        <v>21.069999999999997</v>
      </c>
      <c r="H6" s="125">
        <f t="shared" si="0"/>
        <v>1898.6942141764366</v>
      </c>
      <c r="I6" s="125">
        <f t="shared" si="0"/>
        <v>0</v>
      </c>
      <c r="J6" s="125">
        <f t="shared" si="0"/>
        <v>10098.548488854734</v>
      </c>
      <c r="K6" s="125">
        <f t="shared" si="0"/>
        <v>3058.9559296650009</v>
      </c>
    </row>
    <row r="7" spans="1:11" ht="22.9" customHeight="1">
      <c r="A7" s="128">
        <v>205</v>
      </c>
      <c r="B7" s="128" t="s">
        <v>200</v>
      </c>
      <c r="C7" s="129"/>
      <c r="D7" s="130" t="s">
        <v>1733</v>
      </c>
      <c r="E7" s="126" t="s">
        <v>1743</v>
      </c>
      <c r="F7" s="125">
        <f>F8</f>
        <v>306.02</v>
      </c>
      <c r="G7" s="125">
        <f t="shared" ref="G7:K7" si="1">G8</f>
        <v>0.65</v>
      </c>
      <c r="H7" s="125">
        <f t="shared" si="1"/>
        <v>45.52</v>
      </c>
      <c r="I7" s="125">
        <f t="shared" si="1"/>
        <v>0</v>
      </c>
      <c r="J7" s="125">
        <f t="shared" si="1"/>
        <v>204.65</v>
      </c>
      <c r="K7" s="125">
        <f t="shared" si="1"/>
        <v>55.2</v>
      </c>
    </row>
    <row r="8" spans="1:11" ht="22.9" customHeight="1">
      <c r="A8" s="131">
        <v>205</v>
      </c>
      <c r="B8" s="131" t="s">
        <v>200</v>
      </c>
      <c r="C8" s="132" t="s">
        <v>1749</v>
      </c>
      <c r="D8" s="133" t="s">
        <v>1733</v>
      </c>
      <c r="E8" s="127" t="s">
        <v>1750</v>
      </c>
      <c r="F8" s="122">
        <f>SUM(G8:K8)</f>
        <v>306.02</v>
      </c>
      <c r="G8" s="122">
        <v>0.65</v>
      </c>
      <c r="H8" s="122">
        <v>45.52</v>
      </c>
      <c r="I8" s="122"/>
      <c r="J8" s="122">
        <v>204.65</v>
      </c>
      <c r="K8" s="122">
        <v>55.2</v>
      </c>
    </row>
    <row r="9" spans="1:11" ht="22.9" customHeight="1">
      <c r="A9" s="128">
        <v>205</v>
      </c>
      <c r="B9" s="128" t="s">
        <v>201</v>
      </c>
      <c r="C9" s="129"/>
      <c r="D9" s="130" t="s">
        <v>1733</v>
      </c>
      <c r="E9" s="126" t="s">
        <v>1745</v>
      </c>
      <c r="F9" s="125">
        <f>SUM(F10:F13)</f>
        <v>12944.051619723024</v>
      </c>
      <c r="G9" s="125">
        <v>19.189999999999998</v>
      </c>
      <c r="H9" s="125">
        <v>1764.51</v>
      </c>
      <c r="I9" s="125"/>
      <c r="J9" s="125">
        <v>9150.1303443452434</v>
      </c>
      <c r="K9" s="125">
        <v>2720.192929665001</v>
      </c>
    </row>
    <row r="10" spans="1:11" ht="22.9" customHeight="1">
      <c r="A10" s="131">
        <v>205</v>
      </c>
      <c r="B10" s="131" t="s">
        <v>201</v>
      </c>
      <c r="C10" s="132" t="s">
        <v>200</v>
      </c>
      <c r="D10" s="133" t="s">
        <v>1733</v>
      </c>
      <c r="E10" s="127" t="s">
        <v>1751</v>
      </c>
      <c r="F10" s="122">
        <f>SUM(G10:K10)</f>
        <v>702.67986900580206</v>
      </c>
      <c r="G10" s="122">
        <v>0.63</v>
      </c>
      <c r="H10" s="122">
        <v>43.2</v>
      </c>
      <c r="I10" s="122"/>
      <c r="J10" s="122">
        <v>375.41986900580207</v>
      </c>
      <c r="K10" s="122">
        <v>283.43</v>
      </c>
    </row>
    <row r="11" spans="1:11" ht="22.9" customHeight="1">
      <c r="A11" s="131">
        <v>205</v>
      </c>
      <c r="B11" s="131" t="s">
        <v>201</v>
      </c>
      <c r="C11" s="132" t="s">
        <v>201</v>
      </c>
      <c r="D11" s="133" t="s">
        <v>1733</v>
      </c>
      <c r="E11" s="127" t="s">
        <v>1752</v>
      </c>
      <c r="F11" s="122">
        <f t="shared" ref="F11:F13" si="2">SUM(G11:K11)</f>
        <v>2805.7029296650012</v>
      </c>
      <c r="G11" s="122">
        <v>3.21</v>
      </c>
      <c r="H11" s="122">
        <v>222</v>
      </c>
      <c r="I11" s="122"/>
      <c r="J11" s="122">
        <v>2243.92</v>
      </c>
      <c r="K11" s="122">
        <v>336.57292966500103</v>
      </c>
    </row>
    <row r="12" spans="1:11" ht="22.9" customHeight="1">
      <c r="A12" s="131">
        <v>205</v>
      </c>
      <c r="B12" s="131" t="s">
        <v>201</v>
      </c>
      <c r="C12" s="132" t="s">
        <v>202</v>
      </c>
      <c r="D12" s="133" t="s">
        <v>1733</v>
      </c>
      <c r="E12" s="127" t="s">
        <v>1753</v>
      </c>
      <c r="F12" s="122">
        <f t="shared" si="2"/>
        <v>4303.6188210522205</v>
      </c>
      <c r="G12" s="122">
        <v>5.74</v>
      </c>
      <c r="H12" s="122">
        <v>768.5</v>
      </c>
      <c r="I12" s="122"/>
      <c r="J12" s="122">
        <v>2578.7788210522199</v>
      </c>
      <c r="K12" s="122">
        <v>950.6</v>
      </c>
    </row>
    <row r="13" spans="1:11" ht="22.9" customHeight="1">
      <c r="A13" s="131">
        <v>205</v>
      </c>
      <c r="B13" s="131" t="s">
        <v>201</v>
      </c>
      <c r="C13" s="132" t="s">
        <v>203</v>
      </c>
      <c r="D13" s="133" t="s">
        <v>1733</v>
      </c>
      <c r="E13" s="127" t="s">
        <v>1754</v>
      </c>
      <c r="F13" s="122">
        <f t="shared" si="2"/>
        <v>5132.05</v>
      </c>
      <c r="G13" s="122">
        <v>9.61</v>
      </c>
      <c r="H13" s="122">
        <v>661.5</v>
      </c>
      <c r="I13" s="122"/>
      <c r="J13" s="122">
        <v>3575.34</v>
      </c>
      <c r="K13" s="122">
        <v>885.6</v>
      </c>
    </row>
    <row r="14" spans="1:11" ht="22.9" customHeight="1">
      <c r="A14" s="128" t="s">
        <v>198</v>
      </c>
      <c r="B14" s="128" t="s">
        <v>202</v>
      </c>
      <c r="C14" s="129"/>
      <c r="D14" s="130" t="s">
        <v>1733</v>
      </c>
      <c r="E14" s="126" t="s">
        <v>1012</v>
      </c>
      <c r="F14" s="125">
        <f t="shared" ref="F14:F17" si="3">SUM(G14:K14)</f>
        <v>956.20190403097581</v>
      </c>
      <c r="G14" s="125">
        <v>1.02</v>
      </c>
      <c r="H14" s="125">
        <v>73.874091502078002</v>
      </c>
      <c r="I14" s="125"/>
      <c r="J14" s="125">
        <v>619.97781252889774</v>
      </c>
      <c r="K14" s="125">
        <v>261.33</v>
      </c>
    </row>
    <row r="15" spans="1:11" ht="22.9" customHeight="1">
      <c r="A15" s="131" t="s">
        <v>1738</v>
      </c>
      <c r="B15" s="131" t="s">
        <v>1739</v>
      </c>
      <c r="C15" s="132" t="s">
        <v>1749</v>
      </c>
      <c r="D15" s="133" t="s">
        <v>1733</v>
      </c>
      <c r="E15" s="127" t="s">
        <v>1755</v>
      </c>
      <c r="F15" s="122">
        <f t="shared" si="3"/>
        <v>952.87190403097577</v>
      </c>
      <c r="G15" s="122">
        <v>1.02</v>
      </c>
      <c r="H15" s="122">
        <v>73.874091502078002</v>
      </c>
      <c r="I15" s="122"/>
      <c r="J15" s="122">
        <v>619.97781252889774</v>
      </c>
      <c r="K15" s="122">
        <v>258</v>
      </c>
    </row>
    <row r="16" spans="1:11" ht="22.9" customHeight="1">
      <c r="A16" s="128" t="s">
        <v>198</v>
      </c>
      <c r="B16" s="128" t="s">
        <v>204</v>
      </c>
      <c r="C16" s="129"/>
      <c r="D16" s="130" t="s">
        <v>1733</v>
      </c>
      <c r="E16" s="126" t="s">
        <v>1747</v>
      </c>
      <c r="F16" s="125">
        <f t="shared" si="3"/>
        <v>161.02345465495324</v>
      </c>
      <c r="G16" s="125">
        <v>0.21</v>
      </c>
      <c r="H16" s="125">
        <v>14.790122674358701</v>
      </c>
      <c r="I16" s="125"/>
      <c r="J16" s="125">
        <v>123.79033198059454</v>
      </c>
      <c r="K16" s="125">
        <v>22.233000000000001</v>
      </c>
    </row>
    <row r="17" spans="1:11" ht="22.9" customHeight="1">
      <c r="A17" s="131" t="s">
        <v>198</v>
      </c>
      <c r="B17" s="131" t="s">
        <v>1741</v>
      </c>
      <c r="C17" s="132" t="s">
        <v>1756</v>
      </c>
      <c r="D17" s="133" t="s">
        <v>1733</v>
      </c>
      <c r="E17" s="127" t="s">
        <v>1757</v>
      </c>
      <c r="F17" s="122">
        <f t="shared" si="3"/>
        <v>161.02345465495324</v>
      </c>
      <c r="G17" s="122">
        <v>0.21</v>
      </c>
      <c r="H17" s="122">
        <v>14.790122674358701</v>
      </c>
      <c r="I17" s="122"/>
      <c r="J17" s="122">
        <v>123.79033198059454</v>
      </c>
      <c r="K17" s="122">
        <v>22.233000000000001</v>
      </c>
    </row>
    <row r="18" spans="1:11" ht="22.9" customHeight="1">
      <c r="A18" s="120"/>
      <c r="B18" s="120"/>
      <c r="C18" s="120"/>
      <c r="D18" s="121"/>
      <c r="E18" s="63"/>
      <c r="F18" s="124"/>
      <c r="G18" s="123"/>
      <c r="H18" s="123"/>
      <c r="I18" s="123"/>
      <c r="J18" s="123"/>
      <c r="K18" s="123"/>
    </row>
    <row r="19" spans="1:11" ht="16.350000000000001" customHeight="1">
      <c r="A19" s="209" t="s">
        <v>257</v>
      </c>
      <c r="B19" s="209"/>
      <c r="C19" s="209"/>
      <c r="D19" s="209"/>
      <c r="E19" s="209"/>
    </row>
  </sheetData>
  <mergeCells count="13">
    <mergeCell ref="A19:E19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F7" sqref="F7:F17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7.875" customWidth="1"/>
    <col min="5" max="5" width="18" customWidth="1"/>
    <col min="6" max="6" width="13.75" customWidth="1"/>
    <col min="7" max="7" width="10.625" customWidth="1"/>
    <col min="8" max="8" width="12.25" customWidth="1"/>
    <col min="9" max="9" width="7.5" customWidth="1"/>
    <col min="10" max="10" width="6.75" customWidth="1"/>
    <col min="11" max="11" width="5.125" customWidth="1"/>
    <col min="12" max="12" width="5.625" customWidth="1"/>
    <col min="13" max="13" width="6.375" customWidth="1"/>
    <col min="14" max="14" width="12.875" customWidth="1"/>
    <col min="15" max="15" width="7.75" customWidth="1"/>
    <col min="16" max="16" width="10.875" customWidth="1"/>
    <col min="17" max="17" width="7.75" customWidth="1"/>
    <col min="18" max="18" width="14.625" customWidth="1"/>
    <col min="19" max="19" width="9.75" customWidth="1"/>
  </cols>
  <sheetData>
    <row r="1" spans="1:18" ht="16.350000000000001" customHeight="1">
      <c r="A1" s="4"/>
      <c r="Q1" s="196" t="s">
        <v>332</v>
      </c>
      <c r="R1" s="196"/>
    </row>
    <row r="2" spans="1:18" ht="40.5" customHeight="1">
      <c r="A2" s="197" t="s">
        <v>24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</row>
    <row r="3" spans="1:18">
      <c r="A3" s="193" t="s">
        <v>1731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4" t="s">
        <v>37</v>
      </c>
      <c r="R3" s="194"/>
    </row>
    <row r="4" spans="1:18" ht="24.2" customHeight="1">
      <c r="A4" s="195" t="s">
        <v>187</v>
      </c>
      <c r="B4" s="195"/>
      <c r="C4" s="195"/>
      <c r="D4" s="195" t="s">
        <v>210</v>
      </c>
      <c r="E4" s="195" t="s">
        <v>211</v>
      </c>
      <c r="F4" s="195" t="s">
        <v>326</v>
      </c>
      <c r="G4" s="195" t="s">
        <v>333</v>
      </c>
      <c r="H4" s="195" t="s">
        <v>334</v>
      </c>
      <c r="I4" s="195" t="s">
        <v>335</v>
      </c>
      <c r="J4" s="195" t="s">
        <v>336</v>
      </c>
      <c r="K4" s="195" t="s">
        <v>337</v>
      </c>
      <c r="L4" s="195" t="s">
        <v>338</v>
      </c>
      <c r="M4" s="195" t="s">
        <v>339</v>
      </c>
      <c r="N4" s="195" t="s">
        <v>328</v>
      </c>
      <c r="O4" s="195" t="s">
        <v>340</v>
      </c>
      <c r="P4" s="195" t="s">
        <v>341</v>
      </c>
      <c r="Q4" s="195" t="s">
        <v>329</v>
      </c>
      <c r="R4" s="195" t="s">
        <v>331</v>
      </c>
    </row>
    <row r="5" spans="1:18" ht="21.6" customHeight="1">
      <c r="A5" s="10" t="s">
        <v>195</v>
      </c>
      <c r="B5" s="10" t="s">
        <v>196</v>
      </c>
      <c r="C5" s="10" t="s">
        <v>197</v>
      </c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</row>
    <row r="6" spans="1:18" ht="22.9" customHeight="1">
      <c r="A6" s="128">
        <v>205</v>
      </c>
      <c r="B6" s="128"/>
      <c r="C6" s="129"/>
      <c r="D6" s="130" t="s">
        <v>1733</v>
      </c>
      <c r="E6" s="119" t="s">
        <v>141</v>
      </c>
      <c r="F6" s="135">
        <f>F7+F9+F14+F16</f>
        <v>14367.296978408953</v>
      </c>
      <c r="G6" s="135">
        <f t="shared" ref="G6:R6" si="0">G7+G9+G14+G16</f>
        <v>160.89947331439919</v>
      </c>
      <c r="H6" s="135">
        <f t="shared" si="0"/>
        <v>9937.6490155403371</v>
      </c>
      <c r="I6" s="135">
        <f t="shared" si="0"/>
        <v>0</v>
      </c>
      <c r="J6" s="135">
        <f t="shared" si="0"/>
        <v>0</v>
      </c>
      <c r="K6" s="135">
        <f t="shared" si="0"/>
        <v>0</v>
      </c>
      <c r="L6" s="135">
        <f t="shared" si="0"/>
        <v>0</v>
      </c>
      <c r="M6" s="135">
        <f t="shared" si="0"/>
        <v>0</v>
      </c>
      <c r="N6" s="135">
        <f t="shared" si="0"/>
        <v>1898.6942141764366</v>
      </c>
      <c r="O6" s="135">
        <f t="shared" si="0"/>
        <v>0</v>
      </c>
      <c r="P6" s="135">
        <f t="shared" si="0"/>
        <v>21.069999999999997</v>
      </c>
      <c r="Q6" s="135">
        <f t="shared" si="0"/>
        <v>0</v>
      </c>
      <c r="R6" s="135">
        <f t="shared" si="0"/>
        <v>3058.9559296650009</v>
      </c>
    </row>
    <row r="7" spans="1:18" ht="22.9" customHeight="1">
      <c r="A7" s="128">
        <v>205</v>
      </c>
      <c r="B7" s="128" t="s">
        <v>200</v>
      </c>
      <c r="C7" s="129"/>
      <c r="D7" s="130" t="s">
        <v>1733</v>
      </c>
      <c r="E7" s="126" t="s">
        <v>1743</v>
      </c>
      <c r="F7" s="125">
        <f>SUM(G7:R7)</f>
        <v>306.02000000000004</v>
      </c>
      <c r="G7" s="125">
        <v>4.97</v>
      </c>
      <c r="H7" s="125">
        <v>199.68</v>
      </c>
      <c r="I7" s="125"/>
      <c r="J7" s="125"/>
      <c r="K7" s="125"/>
      <c r="L7" s="125"/>
      <c r="M7" s="125"/>
      <c r="N7" s="125">
        <f t="shared" ref="N7" si="1">N8</f>
        <v>45.52</v>
      </c>
      <c r="O7" s="125"/>
      <c r="P7" s="125">
        <f t="shared" ref="P7" si="2">P8</f>
        <v>0.65</v>
      </c>
      <c r="Q7" s="125"/>
      <c r="R7" s="125">
        <f t="shared" ref="R7" si="3">R8</f>
        <v>55.2</v>
      </c>
    </row>
    <row r="8" spans="1:18" ht="22.9" customHeight="1">
      <c r="A8" s="131">
        <v>205</v>
      </c>
      <c r="B8" s="131" t="s">
        <v>200</v>
      </c>
      <c r="C8" s="132" t="s">
        <v>1749</v>
      </c>
      <c r="D8" s="133" t="s">
        <v>1733</v>
      </c>
      <c r="E8" s="127" t="s">
        <v>1750</v>
      </c>
      <c r="F8" s="122">
        <f t="shared" ref="F8:F17" si="4">SUM(G8:R8)</f>
        <v>306.02000000000004</v>
      </c>
      <c r="G8" s="122">
        <v>4.97</v>
      </c>
      <c r="H8" s="122">
        <v>199.68</v>
      </c>
      <c r="I8" s="122"/>
      <c r="J8" s="122"/>
      <c r="K8" s="122"/>
      <c r="L8" s="122"/>
      <c r="M8" s="122"/>
      <c r="N8" s="122">
        <v>45.52</v>
      </c>
      <c r="O8" s="122"/>
      <c r="P8" s="122">
        <v>0.65</v>
      </c>
      <c r="Q8" s="122"/>
      <c r="R8" s="122">
        <v>55.2</v>
      </c>
    </row>
    <row r="9" spans="1:18" ht="22.9" customHeight="1">
      <c r="A9" s="128">
        <v>205</v>
      </c>
      <c r="B9" s="128" t="s">
        <v>201</v>
      </c>
      <c r="C9" s="129"/>
      <c r="D9" s="130" t="s">
        <v>1733</v>
      </c>
      <c r="E9" s="126" t="s">
        <v>1745</v>
      </c>
      <c r="F9" s="125">
        <f>SUM(F10:F13)</f>
        <v>12944.051619723024</v>
      </c>
      <c r="G9" s="125">
        <v>146.26748143083196</v>
      </c>
      <c r="H9" s="125">
        <v>9003.8628629144114</v>
      </c>
      <c r="I9" s="125"/>
      <c r="J9" s="125"/>
      <c r="K9" s="125"/>
      <c r="L9" s="125"/>
      <c r="M9" s="125"/>
      <c r="N9" s="125">
        <v>1764.51</v>
      </c>
      <c r="O9" s="125"/>
      <c r="P9" s="125">
        <v>19.189999999999998</v>
      </c>
      <c r="Q9" s="125"/>
      <c r="R9" s="125">
        <v>2720.192929665001</v>
      </c>
    </row>
    <row r="10" spans="1:18" ht="22.9" customHeight="1">
      <c r="A10" s="131">
        <v>205</v>
      </c>
      <c r="B10" s="131" t="s">
        <v>201</v>
      </c>
      <c r="C10" s="132" t="s">
        <v>200</v>
      </c>
      <c r="D10" s="133" t="s">
        <v>1733</v>
      </c>
      <c r="E10" s="127" t="s">
        <v>1751</v>
      </c>
      <c r="F10" s="122">
        <f t="shared" si="4"/>
        <v>702.67986900580206</v>
      </c>
      <c r="G10" s="122">
        <v>4.8755827143610704</v>
      </c>
      <c r="H10" s="122">
        <v>370.54428629144098</v>
      </c>
      <c r="I10" s="122"/>
      <c r="J10" s="122"/>
      <c r="K10" s="122"/>
      <c r="L10" s="122"/>
      <c r="M10" s="122"/>
      <c r="N10" s="122">
        <v>43.2</v>
      </c>
      <c r="O10" s="122"/>
      <c r="P10" s="122">
        <v>0.63</v>
      </c>
      <c r="Q10" s="122"/>
      <c r="R10" s="122">
        <v>283.43</v>
      </c>
    </row>
    <row r="11" spans="1:18" ht="22.9" customHeight="1">
      <c r="A11" s="131">
        <v>205</v>
      </c>
      <c r="B11" s="131" t="s">
        <v>201</v>
      </c>
      <c r="C11" s="132" t="s">
        <v>201</v>
      </c>
      <c r="D11" s="133" t="s">
        <v>1733</v>
      </c>
      <c r="E11" s="127" t="s">
        <v>1752</v>
      </c>
      <c r="F11" s="122">
        <f t="shared" si="4"/>
        <v>2805.7029296650012</v>
      </c>
      <c r="G11" s="122">
        <v>24.377913571805301</v>
      </c>
      <c r="H11" s="122">
        <v>2219.5420864281946</v>
      </c>
      <c r="I11" s="122"/>
      <c r="J11" s="122"/>
      <c r="K11" s="122"/>
      <c r="L11" s="122"/>
      <c r="M11" s="122"/>
      <c r="N11" s="122">
        <v>222</v>
      </c>
      <c r="O11" s="122"/>
      <c r="P11" s="122">
        <v>3.21</v>
      </c>
      <c r="Q11" s="122"/>
      <c r="R11" s="122">
        <v>336.57292966500103</v>
      </c>
    </row>
    <row r="12" spans="1:18" ht="22.9" customHeight="1">
      <c r="A12" s="131">
        <v>205</v>
      </c>
      <c r="B12" s="131" t="s">
        <v>201</v>
      </c>
      <c r="C12" s="132" t="s">
        <v>202</v>
      </c>
      <c r="D12" s="133" t="s">
        <v>1733</v>
      </c>
      <c r="E12" s="127" t="s">
        <v>1753</v>
      </c>
      <c r="F12" s="122">
        <f t="shared" si="4"/>
        <v>4303.6188210522196</v>
      </c>
      <c r="G12" s="122">
        <v>43.880244429249601</v>
      </c>
      <c r="H12" s="122">
        <v>2534.8985766229703</v>
      </c>
      <c r="I12" s="122"/>
      <c r="J12" s="122"/>
      <c r="K12" s="122"/>
      <c r="L12" s="122"/>
      <c r="M12" s="122"/>
      <c r="N12" s="122">
        <v>768.5</v>
      </c>
      <c r="O12" s="122"/>
      <c r="P12" s="122">
        <v>5.74</v>
      </c>
      <c r="Q12" s="122"/>
      <c r="R12" s="122">
        <v>950.6</v>
      </c>
    </row>
    <row r="13" spans="1:18" ht="22.9" customHeight="1">
      <c r="A13" s="131">
        <v>205</v>
      </c>
      <c r="B13" s="131" t="s">
        <v>201</v>
      </c>
      <c r="C13" s="132" t="s">
        <v>203</v>
      </c>
      <c r="D13" s="133" t="s">
        <v>1733</v>
      </c>
      <c r="E13" s="127" t="s">
        <v>1754</v>
      </c>
      <c r="F13" s="122">
        <f t="shared" si="4"/>
        <v>5132.05</v>
      </c>
      <c r="G13" s="122">
        <v>73.133740715415996</v>
      </c>
      <c r="H13" s="122">
        <v>3502.2062592845841</v>
      </c>
      <c r="I13" s="122"/>
      <c r="J13" s="122"/>
      <c r="K13" s="122"/>
      <c r="L13" s="122"/>
      <c r="M13" s="122"/>
      <c r="N13" s="122">
        <v>661.5</v>
      </c>
      <c r="O13" s="122"/>
      <c r="P13" s="122">
        <v>9.61</v>
      </c>
      <c r="Q13" s="122"/>
      <c r="R13" s="122">
        <v>885.6</v>
      </c>
    </row>
    <row r="14" spans="1:18" ht="22.9" customHeight="1">
      <c r="A14" s="128" t="s">
        <v>198</v>
      </c>
      <c r="B14" s="128" t="s">
        <v>202</v>
      </c>
      <c r="C14" s="129"/>
      <c r="D14" s="130" t="s">
        <v>1733</v>
      </c>
      <c r="E14" s="126" t="s">
        <v>1012</v>
      </c>
      <c r="F14" s="125">
        <f t="shared" si="4"/>
        <v>956.20190403097581</v>
      </c>
      <c r="G14" s="125">
        <v>8.0516599029727001</v>
      </c>
      <c r="H14" s="125">
        <v>611.92615262592506</v>
      </c>
      <c r="I14" s="125"/>
      <c r="J14" s="125"/>
      <c r="K14" s="125"/>
      <c r="L14" s="125"/>
      <c r="M14" s="125"/>
      <c r="N14" s="125">
        <v>73.874091502078002</v>
      </c>
      <c r="O14" s="125"/>
      <c r="P14" s="125">
        <v>1.02</v>
      </c>
      <c r="Q14" s="125"/>
      <c r="R14" s="125">
        <v>261.33</v>
      </c>
    </row>
    <row r="15" spans="1:18" ht="22.9" customHeight="1">
      <c r="A15" s="131" t="s">
        <v>1738</v>
      </c>
      <c r="B15" s="131" t="s">
        <v>1739</v>
      </c>
      <c r="C15" s="132" t="s">
        <v>1749</v>
      </c>
      <c r="D15" s="133" t="s">
        <v>1733</v>
      </c>
      <c r="E15" s="127" t="s">
        <v>1755</v>
      </c>
      <c r="F15" s="122">
        <f t="shared" si="4"/>
        <v>952.87190403097577</v>
      </c>
      <c r="G15" s="122">
        <v>8.0516599029727001</v>
      </c>
      <c r="H15" s="122">
        <v>611.92615262592506</v>
      </c>
      <c r="I15" s="122"/>
      <c r="J15" s="122"/>
      <c r="K15" s="122"/>
      <c r="L15" s="122"/>
      <c r="M15" s="122"/>
      <c r="N15" s="122">
        <v>73.874091502078002</v>
      </c>
      <c r="O15" s="122"/>
      <c r="P15" s="122">
        <v>1.02</v>
      </c>
      <c r="Q15" s="122"/>
      <c r="R15" s="122">
        <v>258</v>
      </c>
    </row>
    <row r="16" spans="1:18" ht="22.9" customHeight="1">
      <c r="A16" s="128" t="s">
        <v>198</v>
      </c>
      <c r="B16" s="128" t="s">
        <v>204</v>
      </c>
      <c r="C16" s="129"/>
      <c r="D16" s="130" t="s">
        <v>1733</v>
      </c>
      <c r="E16" s="126" t="s">
        <v>1747</v>
      </c>
      <c r="F16" s="125">
        <f t="shared" si="4"/>
        <v>161.02345465495327</v>
      </c>
      <c r="G16" s="125">
        <v>1.61033198059454</v>
      </c>
      <c r="H16" s="125">
        <v>122.18</v>
      </c>
      <c r="I16" s="125"/>
      <c r="J16" s="125"/>
      <c r="K16" s="125"/>
      <c r="L16" s="125"/>
      <c r="M16" s="125"/>
      <c r="N16" s="125">
        <v>14.790122674358701</v>
      </c>
      <c r="O16" s="125"/>
      <c r="P16" s="125">
        <v>0.21</v>
      </c>
      <c r="Q16" s="125"/>
      <c r="R16" s="125">
        <v>22.233000000000001</v>
      </c>
    </row>
    <row r="17" spans="1:18" ht="22.9" customHeight="1">
      <c r="A17" s="131" t="s">
        <v>198</v>
      </c>
      <c r="B17" s="131" t="s">
        <v>1741</v>
      </c>
      <c r="C17" s="132" t="s">
        <v>1756</v>
      </c>
      <c r="D17" s="133" t="s">
        <v>1733</v>
      </c>
      <c r="E17" s="127" t="s">
        <v>1757</v>
      </c>
      <c r="F17" s="122">
        <f t="shared" si="4"/>
        <v>161.02345465495327</v>
      </c>
      <c r="G17" s="122">
        <v>1.61033198059454</v>
      </c>
      <c r="H17" s="122">
        <v>122.18</v>
      </c>
      <c r="I17" s="122"/>
      <c r="J17" s="122"/>
      <c r="K17" s="122"/>
      <c r="L17" s="122"/>
      <c r="M17" s="122"/>
      <c r="N17" s="122">
        <v>14.790122674358701</v>
      </c>
      <c r="O17" s="122"/>
      <c r="P17" s="122">
        <v>0.21</v>
      </c>
      <c r="Q17" s="122"/>
      <c r="R17" s="122">
        <v>22.233000000000001</v>
      </c>
    </row>
    <row r="18" spans="1:18" ht="16.350000000000001" customHeight="1">
      <c r="A18" s="212" t="s">
        <v>257</v>
      </c>
      <c r="B18" s="212"/>
      <c r="C18" s="212"/>
      <c r="D18" s="212"/>
      <c r="E18" s="212"/>
    </row>
  </sheetData>
  <mergeCells count="21">
    <mergeCell ref="O4:O5"/>
    <mergeCell ref="P4:P5"/>
    <mergeCell ref="Q4:Q5"/>
    <mergeCell ref="R4:R5"/>
    <mergeCell ref="A18:E18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8"/>
  <sheetViews>
    <sheetView workbookViewId="0">
      <selection activeCell="H22" sqref="H22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8.25" customWidth="1"/>
    <col min="6" max="6" width="11.125" customWidth="1"/>
    <col min="7" max="7" width="8.375" customWidth="1"/>
    <col min="8" max="8" width="9.125" customWidth="1"/>
    <col min="9" max="9" width="8.125" customWidth="1"/>
    <col min="10" max="10" width="8.375" customWidth="1"/>
    <col min="11" max="12" width="7.125" customWidth="1"/>
    <col min="13" max="13" width="9" customWidth="1"/>
    <col min="14" max="15" width="7.125" customWidth="1"/>
    <col min="16" max="16" width="8.75" customWidth="1"/>
    <col min="17" max="17" width="9.25" customWidth="1"/>
    <col min="18" max="18" width="12.5" customWidth="1"/>
    <col min="19" max="19" width="11.625" customWidth="1"/>
    <col min="20" max="20" width="7.75" customWidth="1"/>
    <col min="21" max="21" width="9.75" customWidth="1"/>
  </cols>
  <sheetData>
    <row r="1" spans="1:20" ht="16.350000000000001" customHeight="1">
      <c r="A1" s="4"/>
      <c r="S1" s="196" t="s">
        <v>342</v>
      </c>
      <c r="T1" s="196"/>
    </row>
    <row r="2" spans="1:20" ht="36.200000000000003" customHeight="1">
      <c r="A2" s="197" t="s">
        <v>25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</row>
    <row r="3" spans="1:20">
      <c r="A3" s="193" t="s">
        <v>1731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4" t="s">
        <v>37</v>
      </c>
      <c r="T3" s="194"/>
    </row>
    <row r="4" spans="1:20" ht="28.5" customHeight="1">
      <c r="A4" s="195" t="s">
        <v>187</v>
      </c>
      <c r="B4" s="195"/>
      <c r="C4" s="195"/>
      <c r="D4" s="195" t="s">
        <v>210</v>
      </c>
      <c r="E4" s="195" t="s">
        <v>211</v>
      </c>
      <c r="F4" s="195" t="s">
        <v>326</v>
      </c>
      <c r="G4" s="195" t="s">
        <v>214</v>
      </c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 t="s">
        <v>217</v>
      </c>
      <c r="S4" s="195"/>
      <c r="T4" s="195"/>
    </row>
    <row r="5" spans="1:20" ht="36.200000000000003" customHeight="1">
      <c r="A5" s="10" t="s">
        <v>195</v>
      </c>
      <c r="B5" s="10" t="s">
        <v>196</v>
      </c>
      <c r="C5" s="10" t="s">
        <v>197</v>
      </c>
      <c r="D5" s="195"/>
      <c r="E5" s="195"/>
      <c r="F5" s="195"/>
      <c r="G5" s="10" t="s">
        <v>141</v>
      </c>
      <c r="H5" s="10" t="s">
        <v>343</v>
      </c>
      <c r="I5" s="10" t="s">
        <v>344</v>
      </c>
      <c r="J5" s="10" t="s">
        <v>345</v>
      </c>
      <c r="K5" s="10" t="s">
        <v>346</v>
      </c>
      <c r="L5" s="10" t="s">
        <v>347</v>
      </c>
      <c r="M5" s="10" t="s">
        <v>348</v>
      </c>
      <c r="N5" s="10" t="s">
        <v>349</v>
      </c>
      <c r="O5" s="10" t="s">
        <v>350</v>
      </c>
      <c r="P5" s="10" t="s">
        <v>351</v>
      </c>
      <c r="Q5" s="10" t="s">
        <v>352</v>
      </c>
      <c r="R5" s="10" t="s">
        <v>141</v>
      </c>
      <c r="S5" s="10" t="s">
        <v>283</v>
      </c>
      <c r="T5" s="10" t="s">
        <v>309</v>
      </c>
    </row>
    <row r="6" spans="1:20" ht="22.9" customHeight="1">
      <c r="A6" s="11"/>
      <c r="B6" s="11"/>
      <c r="C6" s="11"/>
      <c r="D6" s="11"/>
      <c r="E6" s="139" t="s">
        <v>141</v>
      </c>
      <c r="F6" s="134">
        <f>F7+F9+F14+F16</f>
        <v>11840.632369015399</v>
      </c>
      <c r="G6" s="134">
        <f t="shared" ref="G6:T6" si="0">G7+G9+G14+G16</f>
        <v>310.86236901539837</v>
      </c>
      <c r="H6" s="134">
        <f t="shared" si="0"/>
        <v>19.060663437994315</v>
      </c>
      <c r="I6" s="134">
        <f t="shared" si="0"/>
        <v>6.7316765845953155</v>
      </c>
      <c r="J6" s="134">
        <f t="shared" si="0"/>
        <v>23.978417141995074</v>
      </c>
      <c r="K6" s="134">
        <f t="shared" si="0"/>
        <v>0</v>
      </c>
      <c r="L6" s="134">
        <f t="shared" si="0"/>
        <v>0</v>
      </c>
      <c r="M6" s="134">
        <f t="shared" si="0"/>
        <v>85.000712841600205</v>
      </c>
      <c r="N6" s="134">
        <f t="shared" si="0"/>
        <v>0</v>
      </c>
      <c r="O6" s="134">
        <f t="shared" si="0"/>
        <v>0</v>
      </c>
      <c r="P6" s="134">
        <f t="shared" si="0"/>
        <v>59.607105501859287</v>
      </c>
      <c r="Q6" s="134">
        <f t="shared" si="0"/>
        <v>116.48379350735418</v>
      </c>
      <c r="R6" s="134">
        <f t="shared" si="0"/>
        <v>11529.769999999999</v>
      </c>
      <c r="S6" s="134">
        <f t="shared" si="0"/>
        <v>11529.769999999999</v>
      </c>
      <c r="T6" s="134">
        <f t="shared" si="0"/>
        <v>0</v>
      </c>
    </row>
    <row r="7" spans="1:20" ht="22.9" customHeight="1">
      <c r="A7" s="142">
        <v>205</v>
      </c>
      <c r="B7" s="143" t="s">
        <v>200</v>
      </c>
      <c r="C7" s="144"/>
      <c r="D7" s="145" t="s">
        <v>1733</v>
      </c>
      <c r="E7" s="140" t="s">
        <v>1743</v>
      </c>
      <c r="F7" s="134">
        <f>G7+R7</f>
        <v>291.0499947635152</v>
      </c>
      <c r="G7" s="134">
        <f t="shared" ref="G7:G9" si="1">SUM(H7:Q7)</f>
        <v>9.0499947635152083</v>
      </c>
      <c r="H7" s="138">
        <f>H8</f>
        <v>0.37066343799431373</v>
      </c>
      <c r="I7" s="138">
        <f t="shared" ref="I7:T7" si="2">I8</f>
        <v>0.12933132552089377</v>
      </c>
      <c r="J7" s="138">
        <f t="shared" si="2"/>
        <v>0.46</v>
      </c>
      <c r="K7" s="138">
        <f t="shared" si="2"/>
        <v>0</v>
      </c>
      <c r="L7" s="138">
        <f t="shared" si="2"/>
        <v>0</v>
      </c>
      <c r="M7" s="138">
        <f t="shared" si="2"/>
        <v>4.5</v>
      </c>
      <c r="N7" s="138">
        <f t="shared" si="2"/>
        <v>0</v>
      </c>
      <c r="O7" s="138">
        <f t="shared" si="2"/>
        <v>0</v>
      </c>
      <c r="P7" s="138">
        <f t="shared" si="2"/>
        <v>1.1299999999999999</v>
      </c>
      <c r="Q7" s="138">
        <f t="shared" si="2"/>
        <v>2.46</v>
      </c>
      <c r="R7" s="138">
        <f>S7+T7</f>
        <v>282</v>
      </c>
      <c r="S7" s="138">
        <f t="shared" si="2"/>
        <v>282</v>
      </c>
      <c r="T7" s="138">
        <f t="shared" si="2"/>
        <v>0</v>
      </c>
    </row>
    <row r="8" spans="1:20" ht="22.9" customHeight="1">
      <c r="A8" s="146">
        <v>205</v>
      </c>
      <c r="B8" s="147" t="s">
        <v>200</v>
      </c>
      <c r="C8" s="148" t="s">
        <v>201</v>
      </c>
      <c r="D8" s="149" t="s">
        <v>1733</v>
      </c>
      <c r="E8" s="141" t="s">
        <v>1744</v>
      </c>
      <c r="F8" s="136">
        <f t="shared" ref="F8:F17" si="3">G8+R8</f>
        <v>291.0499947635152</v>
      </c>
      <c r="G8" s="136">
        <f t="shared" si="1"/>
        <v>9.0499947635152083</v>
      </c>
      <c r="H8" s="137">
        <v>0.37066343799431373</v>
      </c>
      <c r="I8" s="137">
        <v>0.12933132552089377</v>
      </c>
      <c r="J8" s="137">
        <v>0.46</v>
      </c>
      <c r="K8" s="136"/>
      <c r="L8" s="136"/>
      <c r="M8" s="137">
        <v>4.5</v>
      </c>
      <c r="N8" s="136"/>
      <c r="O8" s="136"/>
      <c r="P8" s="137">
        <v>1.1299999999999999</v>
      </c>
      <c r="Q8" s="137">
        <v>2.46</v>
      </c>
      <c r="R8" s="137">
        <f t="shared" ref="R8:R17" si="4">S8+T8</f>
        <v>282</v>
      </c>
      <c r="S8" s="152">
        <v>282</v>
      </c>
      <c r="T8" s="136"/>
    </row>
    <row r="9" spans="1:20" ht="22.9" customHeight="1">
      <c r="A9" s="142">
        <v>205</v>
      </c>
      <c r="B9" s="143" t="s">
        <v>201</v>
      </c>
      <c r="C9" s="144"/>
      <c r="D9" s="145" t="s">
        <v>1733</v>
      </c>
      <c r="E9" s="140" t="s">
        <v>1745</v>
      </c>
      <c r="F9" s="134">
        <f>F10+F11+F12+F13</f>
        <v>10805.42489943181</v>
      </c>
      <c r="G9" s="134">
        <f t="shared" si="1"/>
        <v>282.22489943180994</v>
      </c>
      <c r="H9" s="138">
        <f>H10+H11+H12+H13</f>
        <v>17.61</v>
      </c>
      <c r="I9" s="138">
        <f t="shared" ref="I9:T9" si="5">I10+I11+I12+I13</f>
        <v>6.2229847380602479</v>
      </c>
      <c r="J9" s="138">
        <f t="shared" si="5"/>
        <v>22.139840613717038</v>
      </c>
      <c r="K9" s="138">
        <f t="shared" si="5"/>
        <v>0</v>
      </c>
      <c r="L9" s="138">
        <f t="shared" si="5"/>
        <v>0</v>
      </c>
      <c r="M9" s="138">
        <f t="shared" si="5"/>
        <v>73.800712841600202</v>
      </c>
      <c r="N9" s="138">
        <f t="shared" si="5"/>
        <v>0</v>
      </c>
      <c r="O9" s="138">
        <f t="shared" si="5"/>
        <v>0</v>
      </c>
      <c r="P9" s="138">
        <f t="shared" si="5"/>
        <v>55.061361238432397</v>
      </c>
      <c r="Q9" s="138">
        <f t="shared" si="5"/>
        <v>107.39000000000001</v>
      </c>
      <c r="R9" s="138">
        <f t="shared" si="5"/>
        <v>10523.199999999999</v>
      </c>
      <c r="S9" s="138">
        <f t="shared" si="5"/>
        <v>10523.199999999999</v>
      </c>
      <c r="T9" s="138">
        <f t="shared" si="5"/>
        <v>0</v>
      </c>
    </row>
    <row r="10" spans="1:20" ht="22.9" customHeight="1">
      <c r="A10" s="146">
        <v>205</v>
      </c>
      <c r="B10" s="147" t="s">
        <v>201</v>
      </c>
      <c r="C10" s="148" t="s">
        <v>200</v>
      </c>
      <c r="D10" s="149" t="s">
        <v>1733</v>
      </c>
      <c r="E10" s="141" t="s">
        <v>227</v>
      </c>
      <c r="F10" s="136">
        <f t="shared" si="3"/>
        <v>1067.4972263165532</v>
      </c>
      <c r="G10" s="136">
        <f>SUM(H10:Q10)</f>
        <v>37.497226316553117</v>
      </c>
      <c r="H10" s="137">
        <v>1.91</v>
      </c>
      <c r="I10" s="137">
        <v>1.28</v>
      </c>
      <c r="J10" s="137">
        <v>2.4329658961017433</v>
      </c>
      <c r="K10" s="136"/>
      <c r="L10" s="136"/>
      <c r="M10" s="137">
        <v>12.197075865702599</v>
      </c>
      <c r="N10" s="136"/>
      <c r="O10" s="136"/>
      <c r="P10" s="137">
        <v>6.017184554748777</v>
      </c>
      <c r="Q10" s="137">
        <v>13.66</v>
      </c>
      <c r="R10" s="137">
        <f t="shared" si="4"/>
        <v>1030</v>
      </c>
      <c r="S10" s="152">
        <v>1030</v>
      </c>
      <c r="T10" s="136"/>
    </row>
    <row r="11" spans="1:20" ht="22.9" customHeight="1">
      <c r="A11" s="146">
        <v>205</v>
      </c>
      <c r="B11" s="147" t="s">
        <v>201</v>
      </c>
      <c r="C11" s="148" t="s">
        <v>201</v>
      </c>
      <c r="D11" s="149" t="s">
        <v>1733</v>
      </c>
      <c r="E11" s="141" t="s">
        <v>228</v>
      </c>
      <c r="F11" s="136">
        <f t="shared" si="3"/>
        <v>5012.6761193761658</v>
      </c>
      <c r="G11" s="136">
        <f t="shared" ref="G11:G13" si="6">SUM(H11:Q11)</f>
        <v>123.72611937616577</v>
      </c>
      <c r="H11" s="137">
        <v>9.24</v>
      </c>
      <c r="I11" s="137">
        <v>2.9044444388179187</v>
      </c>
      <c r="J11" s="137">
        <v>11.55</v>
      </c>
      <c r="K11" s="136"/>
      <c r="L11" s="136"/>
      <c r="M11" s="137">
        <v>15.943846484730001</v>
      </c>
      <c r="N11" s="136"/>
      <c r="O11" s="136"/>
      <c r="P11" s="137">
        <v>28.817828452617839</v>
      </c>
      <c r="Q11" s="137">
        <v>55.27</v>
      </c>
      <c r="R11" s="137">
        <f t="shared" si="4"/>
        <v>4888.95</v>
      </c>
      <c r="S11" s="152">
        <v>4888.95</v>
      </c>
      <c r="T11" s="136"/>
    </row>
    <row r="12" spans="1:20" ht="22.9" customHeight="1">
      <c r="A12" s="146">
        <v>205</v>
      </c>
      <c r="B12" s="147" t="s">
        <v>201</v>
      </c>
      <c r="C12" s="148" t="s">
        <v>202</v>
      </c>
      <c r="D12" s="149" t="s">
        <v>1733</v>
      </c>
      <c r="E12" s="141" t="s">
        <v>229</v>
      </c>
      <c r="F12" s="136">
        <f t="shared" si="3"/>
        <v>2905.2776472109654</v>
      </c>
      <c r="G12" s="136">
        <f t="shared" si="6"/>
        <v>59.07764721096553</v>
      </c>
      <c r="H12" s="137">
        <v>3.25</v>
      </c>
      <c r="I12" s="137">
        <v>1.0236950107937135</v>
      </c>
      <c r="J12" s="137">
        <v>4.1068747176152911</v>
      </c>
      <c r="K12" s="136"/>
      <c r="L12" s="136"/>
      <c r="M12" s="137">
        <v>21.33</v>
      </c>
      <c r="N12" s="136"/>
      <c r="O12" s="136"/>
      <c r="P12" s="137">
        <v>10.157077482556524</v>
      </c>
      <c r="Q12" s="137">
        <v>19.21</v>
      </c>
      <c r="R12" s="137">
        <f t="shared" si="4"/>
        <v>2846.2</v>
      </c>
      <c r="S12" s="152">
        <v>2846.2</v>
      </c>
      <c r="T12" s="136"/>
    </row>
    <row r="13" spans="1:20" ht="22.9" customHeight="1">
      <c r="A13" s="146">
        <v>205</v>
      </c>
      <c r="B13" s="146" t="s">
        <v>201</v>
      </c>
      <c r="C13" s="146" t="s">
        <v>203</v>
      </c>
      <c r="D13" s="146" t="s">
        <v>1733</v>
      </c>
      <c r="E13" s="141" t="s">
        <v>230</v>
      </c>
      <c r="F13" s="136">
        <f t="shared" si="3"/>
        <v>1819.9739065281253</v>
      </c>
      <c r="G13" s="136">
        <f t="shared" si="6"/>
        <v>61.923906528125471</v>
      </c>
      <c r="H13" s="137">
        <v>3.21</v>
      </c>
      <c r="I13" s="137">
        <v>1.014845288448615</v>
      </c>
      <c r="J13" s="137">
        <v>4.05</v>
      </c>
      <c r="K13" s="136"/>
      <c r="L13" s="136"/>
      <c r="M13" s="137">
        <v>24.3297904911676</v>
      </c>
      <c r="N13" s="136"/>
      <c r="O13" s="136"/>
      <c r="P13" s="137">
        <v>10.069270748509258</v>
      </c>
      <c r="Q13" s="137">
        <v>19.25</v>
      </c>
      <c r="R13" s="137">
        <f t="shared" si="4"/>
        <v>1758.05</v>
      </c>
      <c r="S13" s="152">
        <v>1758.05</v>
      </c>
      <c r="T13" s="136"/>
    </row>
    <row r="14" spans="1:20" ht="22.9" customHeight="1">
      <c r="A14" s="142" t="s">
        <v>198</v>
      </c>
      <c r="B14" s="142" t="s">
        <v>202</v>
      </c>
      <c r="C14" s="142"/>
      <c r="D14" s="142" t="s">
        <v>1733</v>
      </c>
      <c r="E14" s="140" t="s">
        <v>1012</v>
      </c>
      <c r="F14" s="134">
        <f>F15</f>
        <v>602.92809434144465</v>
      </c>
      <c r="G14" s="134">
        <f t="shared" ref="G14:S14" si="7">G15</f>
        <v>15.108094341444612</v>
      </c>
      <c r="H14" s="134">
        <f t="shared" si="7"/>
        <v>0.91</v>
      </c>
      <c r="I14" s="134">
        <f t="shared" si="7"/>
        <v>0.31586511461873057</v>
      </c>
      <c r="J14" s="134">
        <f t="shared" si="7"/>
        <v>1.1496206047761102</v>
      </c>
      <c r="K14" s="134"/>
      <c r="L14" s="134"/>
      <c r="M14" s="134">
        <f t="shared" si="7"/>
        <v>4.5</v>
      </c>
      <c r="N14" s="134"/>
      <c r="O14" s="134"/>
      <c r="P14" s="134">
        <f t="shared" si="7"/>
        <v>2.8488151146956029</v>
      </c>
      <c r="Q14" s="134">
        <f t="shared" si="7"/>
        <v>5.3837935073541683</v>
      </c>
      <c r="R14" s="134">
        <f t="shared" si="7"/>
        <v>587.82000000000005</v>
      </c>
      <c r="S14" s="134">
        <f t="shared" si="7"/>
        <v>587.82000000000005</v>
      </c>
      <c r="T14" s="134"/>
    </row>
    <row r="15" spans="1:20" ht="22.9" customHeight="1">
      <c r="A15" s="146" t="s">
        <v>198</v>
      </c>
      <c r="B15" s="146" t="s">
        <v>202</v>
      </c>
      <c r="C15" s="146" t="s">
        <v>201</v>
      </c>
      <c r="D15" s="146" t="s">
        <v>1733</v>
      </c>
      <c r="E15" s="141" t="s">
        <v>1746</v>
      </c>
      <c r="F15" s="136">
        <f t="shared" si="3"/>
        <v>602.92809434144465</v>
      </c>
      <c r="G15" s="136">
        <f t="shared" ref="G15:G17" si="8">SUM(H15:Q15)</f>
        <v>15.108094341444612</v>
      </c>
      <c r="H15" s="137">
        <v>0.91</v>
      </c>
      <c r="I15" s="137">
        <v>0.31586511461873057</v>
      </c>
      <c r="J15" s="137">
        <v>1.1496206047761102</v>
      </c>
      <c r="K15" s="136"/>
      <c r="L15" s="136"/>
      <c r="M15" s="137">
        <v>4.5</v>
      </c>
      <c r="N15" s="136"/>
      <c r="O15" s="136"/>
      <c r="P15" s="137">
        <v>2.8488151146956029</v>
      </c>
      <c r="Q15" s="137">
        <v>5.3837935073541683</v>
      </c>
      <c r="R15" s="137">
        <f t="shared" si="4"/>
        <v>587.82000000000005</v>
      </c>
      <c r="S15" s="152">
        <v>587.82000000000005</v>
      </c>
      <c r="T15" s="136"/>
    </row>
    <row r="16" spans="1:20" ht="22.9" customHeight="1">
      <c r="A16" s="142" t="s">
        <v>198</v>
      </c>
      <c r="B16" s="142" t="s">
        <v>204</v>
      </c>
      <c r="C16" s="142"/>
      <c r="D16" s="142" t="s">
        <v>1733</v>
      </c>
      <c r="E16" s="140" t="s">
        <v>1747</v>
      </c>
      <c r="F16" s="134">
        <f>F17</f>
        <v>141.22938047862866</v>
      </c>
      <c r="G16" s="134">
        <f t="shared" ref="G16:S16" si="9">G17</f>
        <v>4.4793804786286504</v>
      </c>
      <c r="H16" s="134">
        <f t="shared" si="9"/>
        <v>0.17</v>
      </c>
      <c r="I16" s="134">
        <f t="shared" si="9"/>
        <v>6.3495406395443918E-2</v>
      </c>
      <c r="J16" s="134">
        <f t="shared" si="9"/>
        <v>0.22895592350192645</v>
      </c>
      <c r="K16" s="134"/>
      <c r="L16" s="134"/>
      <c r="M16" s="134">
        <f t="shared" si="9"/>
        <v>2.2000000000000002</v>
      </c>
      <c r="N16" s="134"/>
      <c r="O16" s="134">
        <f t="shared" si="9"/>
        <v>0</v>
      </c>
      <c r="P16" s="134">
        <f t="shared" si="9"/>
        <v>0.56692914873127986</v>
      </c>
      <c r="Q16" s="134">
        <f t="shared" si="9"/>
        <v>1.25</v>
      </c>
      <c r="R16" s="134">
        <f t="shared" si="9"/>
        <v>136.75</v>
      </c>
      <c r="S16" s="134">
        <f t="shared" si="9"/>
        <v>136.75</v>
      </c>
      <c r="T16" s="134"/>
    </row>
    <row r="17" spans="1:20" ht="22.9" customHeight="1">
      <c r="A17" s="146" t="s">
        <v>198</v>
      </c>
      <c r="B17" s="146" t="s">
        <v>204</v>
      </c>
      <c r="C17" s="146" t="s">
        <v>200</v>
      </c>
      <c r="D17" s="146" t="s">
        <v>1733</v>
      </c>
      <c r="E17" s="141" t="s">
        <v>231</v>
      </c>
      <c r="F17" s="136">
        <f t="shared" si="3"/>
        <v>141.22938047862866</v>
      </c>
      <c r="G17" s="136">
        <f t="shared" si="8"/>
        <v>4.4793804786286504</v>
      </c>
      <c r="H17" s="137">
        <v>0.17</v>
      </c>
      <c r="I17" s="137">
        <v>6.3495406395443918E-2</v>
      </c>
      <c r="J17" s="137">
        <v>0.22895592350192645</v>
      </c>
      <c r="K17" s="136"/>
      <c r="L17" s="136"/>
      <c r="M17" s="137">
        <v>2.2000000000000002</v>
      </c>
      <c r="N17" s="136"/>
      <c r="O17" s="136"/>
      <c r="P17" s="137">
        <v>0.56692914873127986</v>
      </c>
      <c r="Q17" s="137">
        <v>1.25</v>
      </c>
      <c r="R17" s="138">
        <f t="shared" si="4"/>
        <v>136.75</v>
      </c>
      <c r="S17" s="152">
        <v>136.75</v>
      </c>
      <c r="T17" s="136"/>
    </row>
    <row r="18" spans="1:20" ht="22.9" customHeight="1">
      <c r="A18" s="209" t="s">
        <v>257</v>
      </c>
      <c r="B18" s="209"/>
      <c r="C18" s="209"/>
      <c r="D18" s="209"/>
      <c r="E18" s="209"/>
      <c r="F18" s="209"/>
    </row>
  </sheetData>
  <mergeCells count="11">
    <mergeCell ref="A18:F18"/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8"/>
  <sheetViews>
    <sheetView topLeftCell="E1" zoomScaleNormal="100" workbookViewId="0">
      <selection activeCell="E6" sqref="E6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25" customWidth="1"/>
    <col min="6" max="6" width="10.75" customWidth="1"/>
    <col min="7" max="7" width="8.875" customWidth="1"/>
    <col min="8" max="10" width="6" bestFit="1" customWidth="1"/>
    <col min="11" max="11" width="4.625" bestFit="1" customWidth="1"/>
    <col min="12" max="12" width="5.25" bestFit="1" customWidth="1"/>
    <col min="13" max="16" width="6" bestFit="1" customWidth="1"/>
    <col min="17" max="17" width="9" bestFit="1" customWidth="1"/>
    <col min="18" max="20" width="7.125" customWidth="1"/>
    <col min="21" max="21" width="8.375" customWidth="1"/>
    <col min="22" max="22" width="7.125" customWidth="1"/>
    <col min="23" max="23" width="9.5" customWidth="1"/>
    <col min="24" max="29" width="6" bestFit="1" customWidth="1"/>
    <col min="30" max="30" width="9" bestFit="1" customWidth="1"/>
    <col min="31" max="31" width="6" bestFit="1" customWidth="1"/>
    <col min="32" max="32" width="7.5" bestFit="1" customWidth="1"/>
    <col min="33" max="33" width="10.75" customWidth="1"/>
    <col min="34" max="34" width="9.75" customWidth="1"/>
  </cols>
  <sheetData>
    <row r="1" spans="1:33" ht="13.9" customHeight="1">
      <c r="A1" s="4"/>
      <c r="F1" s="4"/>
      <c r="AF1" s="196" t="s">
        <v>353</v>
      </c>
      <c r="AG1" s="196"/>
    </row>
    <row r="2" spans="1:33" ht="43.9" customHeight="1">
      <c r="A2" s="197" t="s">
        <v>26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</row>
    <row r="3" spans="1:33">
      <c r="A3" s="193" t="s">
        <v>1732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4" t="s">
        <v>37</v>
      </c>
      <c r="AG3" s="194"/>
    </row>
    <row r="4" spans="1:33" ht="24.95" customHeight="1">
      <c r="A4" s="195" t="s">
        <v>187</v>
      </c>
      <c r="B4" s="195"/>
      <c r="C4" s="195"/>
      <c r="D4" s="195" t="s">
        <v>210</v>
      </c>
      <c r="E4" s="195" t="s">
        <v>211</v>
      </c>
      <c r="F4" s="195" t="s">
        <v>354</v>
      </c>
      <c r="G4" s="195" t="s">
        <v>355</v>
      </c>
      <c r="H4" s="195" t="s">
        <v>356</v>
      </c>
      <c r="I4" s="195" t="s">
        <v>357</v>
      </c>
      <c r="J4" s="195" t="s">
        <v>358</v>
      </c>
      <c r="K4" s="195" t="s">
        <v>359</v>
      </c>
      <c r="L4" s="195" t="s">
        <v>360</v>
      </c>
      <c r="M4" s="195" t="s">
        <v>361</v>
      </c>
      <c r="N4" s="195" t="s">
        <v>362</v>
      </c>
      <c r="O4" s="195" t="s">
        <v>363</v>
      </c>
      <c r="P4" s="195" t="s">
        <v>364</v>
      </c>
      <c r="Q4" s="195" t="s">
        <v>349</v>
      </c>
      <c r="R4" s="195" t="s">
        <v>351</v>
      </c>
      <c r="S4" s="195" t="s">
        <v>365</v>
      </c>
      <c r="T4" s="195" t="s">
        <v>344</v>
      </c>
      <c r="U4" s="195" t="s">
        <v>345</v>
      </c>
      <c r="V4" s="195" t="s">
        <v>348</v>
      </c>
      <c r="W4" s="195" t="s">
        <v>366</v>
      </c>
      <c r="X4" s="195" t="s">
        <v>367</v>
      </c>
      <c r="Y4" s="195" t="s">
        <v>368</v>
      </c>
      <c r="Z4" s="195" t="s">
        <v>369</v>
      </c>
      <c r="AA4" s="195" t="s">
        <v>347</v>
      </c>
      <c r="AB4" s="195" t="s">
        <v>370</v>
      </c>
      <c r="AC4" s="195" t="s">
        <v>371</v>
      </c>
      <c r="AD4" s="195" t="s">
        <v>350</v>
      </c>
      <c r="AE4" s="195" t="s">
        <v>372</v>
      </c>
      <c r="AF4" s="195" t="s">
        <v>373</v>
      </c>
      <c r="AG4" s="195" t="s">
        <v>352</v>
      </c>
    </row>
    <row r="5" spans="1:33" ht="21.6" customHeight="1">
      <c r="A5" s="10" t="s">
        <v>195</v>
      </c>
      <c r="B5" s="10" t="s">
        <v>196</v>
      </c>
      <c r="C5" s="10" t="s">
        <v>197</v>
      </c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</row>
    <row r="6" spans="1:33" ht="22.9" customHeight="1">
      <c r="A6" s="11"/>
      <c r="B6" s="11"/>
      <c r="C6" s="11"/>
      <c r="D6" s="11"/>
      <c r="E6" s="139" t="s">
        <v>141</v>
      </c>
      <c r="F6" s="42">
        <f>F7+F9+F14+F16</f>
        <v>11840.634716942348</v>
      </c>
      <c r="G6" s="42">
        <f t="shared" ref="G6:AG6" si="0">G7+G9+G14+G16</f>
        <v>19.162251249877439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>
        <f t="shared" si="0"/>
        <v>59.607105501859287</v>
      </c>
      <c r="S6" s="42">
        <f t="shared" si="0"/>
        <v>0</v>
      </c>
      <c r="T6" s="42">
        <f t="shared" si="0"/>
        <v>6.7316765845953155</v>
      </c>
      <c r="U6" s="42">
        <f t="shared" si="0"/>
        <v>24.101881379102498</v>
      </c>
      <c r="V6" s="42">
        <f t="shared" si="0"/>
        <v>1.9530607685515744</v>
      </c>
      <c r="W6" s="42">
        <f t="shared" si="0"/>
        <v>113.06768671957791</v>
      </c>
      <c r="X6" s="42"/>
      <c r="Y6" s="42"/>
      <c r="Z6" s="42"/>
      <c r="AA6" s="42"/>
      <c r="AB6" s="42"/>
      <c r="AC6" s="42"/>
      <c r="AD6" s="42"/>
      <c r="AE6" s="42"/>
      <c r="AF6" s="42"/>
      <c r="AG6" s="42">
        <f t="shared" si="0"/>
        <v>11620.806575673672</v>
      </c>
    </row>
    <row r="7" spans="1:33" ht="22.9" customHeight="1">
      <c r="A7" s="153">
        <v>205</v>
      </c>
      <c r="B7" s="154" t="s">
        <v>200</v>
      </c>
      <c r="C7" s="155"/>
      <c r="D7" s="156" t="s">
        <v>1733</v>
      </c>
      <c r="E7" s="150" t="s">
        <v>1743</v>
      </c>
      <c r="F7" s="43">
        <f t="shared" ref="F7:F8" si="1">SUM(G7:AG7)</f>
        <v>286.58773526778037</v>
      </c>
      <c r="G7" s="137">
        <f>G8</f>
        <v>0.37066343799431373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37">
        <f t="shared" ref="R7" si="2">R8</f>
        <v>1.1299999999999999</v>
      </c>
      <c r="S7" s="14"/>
      <c r="T7" s="137">
        <f t="shared" ref="T7" si="3">T8</f>
        <v>0.12933132552089377</v>
      </c>
      <c r="U7" s="137">
        <f t="shared" ref="U7:V7" si="4">U8</f>
        <v>0.46</v>
      </c>
      <c r="V7" s="137">
        <f t="shared" si="4"/>
        <v>3.7740504265166903E-2</v>
      </c>
      <c r="W7" s="137">
        <f t="shared" ref="W7" si="5">W8</f>
        <v>2.46</v>
      </c>
      <c r="X7" s="14"/>
      <c r="Y7" s="14"/>
      <c r="Z7" s="14"/>
      <c r="AA7" s="14"/>
      <c r="AB7" s="14"/>
      <c r="AC7" s="14"/>
      <c r="AD7" s="14"/>
      <c r="AE7" s="14"/>
      <c r="AF7" s="14"/>
      <c r="AG7" s="137">
        <f t="shared" ref="AG7" si="6">AG8</f>
        <v>282</v>
      </c>
    </row>
    <row r="8" spans="1:33" ht="22.9" customHeight="1">
      <c r="A8" s="157">
        <v>205</v>
      </c>
      <c r="B8" s="158" t="s">
        <v>200</v>
      </c>
      <c r="C8" s="159" t="s">
        <v>201</v>
      </c>
      <c r="D8" s="160" t="s">
        <v>1733</v>
      </c>
      <c r="E8" s="151" t="s">
        <v>1744</v>
      </c>
      <c r="F8" s="43">
        <f t="shared" si="1"/>
        <v>286.58773526778037</v>
      </c>
      <c r="G8" s="137">
        <v>0.37066343799431373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37">
        <v>1.1299999999999999</v>
      </c>
      <c r="S8" s="14"/>
      <c r="T8" s="137">
        <v>0.12933132552089377</v>
      </c>
      <c r="U8" s="137">
        <v>0.46</v>
      </c>
      <c r="V8" s="137">
        <v>3.7740504265166903E-2</v>
      </c>
      <c r="W8" s="137">
        <v>2.46</v>
      </c>
      <c r="X8" s="14"/>
      <c r="Y8" s="14"/>
      <c r="Z8" s="14"/>
      <c r="AA8" s="14"/>
      <c r="AB8" s="14"/>
      <c r="AC8" s="14"/>
      <c r="AD8" s="14"/>
      <c r="AE8" s="14"/>
      <c r="AF8" s="14"/>
      <c r="AG8" s="152">
        <v>282</v>
      </c>
    </row>
    <row r="9" spans="1:33" ht="22.9" customHeight="1">
      <c r="A9" s="153">
        <v>205</v>
      </c>
      <c r="B9" s="154" t="s">
        <v>201</v>
      </c>
      <c r="C9" s="155"/>
      <c r="D9" s="156" t="s">
        <v>1733</v>
      </c>
      <c r="E9" s="150" t="s">
        <v>1745</v>
      </c>
      <c r="F9" s="43">
        <f>SUM(F10:F13)</f>
        <v>10816.477565784266</v>
      </c>
      <c r="G9" s="137">
        <v>17.711587811883124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37">
        <v>55.061361238432397</v>
      </c>
      <c r="S9" s="14"/>
      <c r="T9" s="137">
        <v>6.2229847380602479</v>
      </c>
      <c r="U9" s="137">
        <v>22.263304850824461</v>
      </c>
      <c r="V9" s="137">
        <v>1.8033791940566108</v>
      </c>
      <c r="W9" s="137">
        <v>103.97389321222374</v>
      </c>
      <c r="X9" s="14"/>
      <c r="Y9" s="14"/>
      <c r="Z9" s="14"/>
      <c r="AA9" s="14"/>
      <c r="AB9" s="14"/>
      <c r="AC9" s="14"/>
      <c r="AD9" s="14"/>
      <c r="AE9" s="14"/>
      <c r="AF9" s="14"/>
      <c r="AG9" s="152">
        <v>10614.236575673673</v>
      </c>
    </row>
    <row r="10" spans="1:33" ht="22.9" customHeight="1">
      <c r="A10" s="157">
        <v>205</v>
      </c>
      <c r="B10" s="158" t="s">
        <v>201</v>
      </c>
      <c r="C10" s="159" t="s">
        <v>200</v>
      </c>
      <c r="D10" s="160" t="s">
        <v>1733</v>
      </c>
      <c r="E10" s="151" t="s">
        <v>227</v>
      </c>
      <c r="F10" s="43">
        <f>SUM(G10:AG10)</f>
        <v>1055.4972263165532</v>
      </c>
      <c r="G10" s="137">
        <v>1.91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37">
        <v>6.017184554748777</v>
      </c>
      <c r="S10" s="14"/>
      <c r="T10" s="137">
        <v>1.28</v>
      </c>
      <c r="U10" s="137">
        <v>2.4329658961017433</v>
      </c>
      <c r="V10" s="137">
        <v>0.19707586570269239</v>
      </c>
      <c r="W10" s="137">
        <v>13.66</v>
      </c>
      <c r="X10" s="14"/>
      <c r="Y10" s="14"/>
      <c r="Z10" s="14"/>
      <c r="AA10" s="14"/>
      <c r="AB10" s="14"/>
      <c r="AC10" s="14"/>
      <c r="AD10" s="14"/>
      <c r="AE10" s="14"/>
      <c r="AF10" s="14"/>
      <c r="AG10" s="152">
        <v>1030</v>
      </c>
    </row>
    <row r="11" spans="1:33" ht="22.9" customHeight="1">
      <c r="A11" s="157">
        <v>205</v>
      </c>
      <c r="B11" s="158" t="s">
        <v>201</v>
      </c>
      <c r="C11" s="159" t="s">
        <v>201</v>
      </c>
      <c r="D11" s="160" t="s">
        <v>1733</v>
      </c>
      <c r="E11" s="151" t="s">
        <v>228</v>
      </c>
      <c r="F11" s="43">
        <f t="shared" ref="F11:F13" si="7">SUM(G11:AG11)</f>
        <v>5080.726119376166</v>
      </c>
      <c r="G11" s="137">
        <v>9.24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37">
        <v>28.817828452617839</v>
      </c>
      <c r="S11" s="14"/>
      <c r="T11" s="137">
        <v>2.9044444388179187</v>
      </c>
      <c r="U11" s="137">
        <v>11.55</v>
      </c>
      <c r="V11" s="137">
        <v>0.94384648473000965</v>
      </c>
      <c r="W11" s="137">
        <v>55.27</v>
      </c>
      <c r="X11" s="14"/>
      <c r="Y11" s="14"/>
      <c r="Z11" s="14"/>
      <c r="AA11" s="14"/>
      <c r="AB11" s="14"/>
      <c r="AC11" s="14"/>
      <c r="AD11" s="14"/>
      <c r="AE11" s="14"/>
      <c r="AF11" s="14"/>
      <c r="AG11" s="152">
        <v>4972</v>
      </c>
    </row>
    <row r="12" spans="1:33" ht="22.9" customHeight="1">
      <c r="A12" s="157">
        <v>205</v>
      </c>
      <c r="B12" s="158" t="s">
        <v>201</v>
      </c>
      <c r="C12" s="159" t="s">
        <v>202</v>
      </c>
      <c r="D12" s="160" t="s">
        <v>1733</v>
      </c>
      <c r="E12" s="151" t="s">
        <v>229</v>
      </c>
      <c r="F12" s="43">
        <f t="shared" si="7"/>
        <v>2884.2803135634217</v>
      </c>
      <c r="G12" s="137">
        <v>3.25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37">
        <v>10.157077482556524</v>
      </c>
      <c r="S12" s="14"/>
      <c r="T12" s="137">
        <v>1.0236950107937135</v>
      </c>
      <c r="U12" s="137">
        <v>4.1068747176152911</v>
      </c>
      <c r="V12" s="137">
        <v>0.33266635245621518</v>
      </c>
      <c r="W12" s="137">
        <v>19.21</v>
      </c>
      <c r="X12" s="14"/>
      <c r="Y12" s="14"/>
      <c r="Z12" s="14"/>
      <c r="AA12" s="14"/>
      <c r="AB12" s="14"/>
      <c r="AC12" s="14"/>
      <c r="AD12" s="14"/>
      <c r="AE12" s="14"/>
      <c r="AF12" s="14"/>
      <c r="AG12" s="152">
        <v>2846.2</v>
      </c>
    </row>
    <row r="13" spans="1:33" ht="22.9" customHeight="1">
      <c r="A13" s="157">
        <v>205</v>
      </c>
      <c r="B13" s="157" t="s">
        <v>201</v>
      </c>
      <c r="C13" s="157" t="s">
        <v>203</v>
      </c>
      <c r="D13" s="157" t="s">
        <v>1733</v>
      </c>
      <c r="E13" s="151" t="s">
        <v>230</v>
      </c>
      <c r="F13" s="43">
        <f t="shared" si="7"/>
        <v>1795.9739065281256</v>
      </c>
      <c r="G13" s="137">
        <v>3.21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37">
        <v>10.069270748509258</v>
      </c>
      <c r="S13" s="14"/>
      <c r="T13" s="137">
        <v>1.014845288448615</v>
      </c>
      <c r="U13" s="137">
        <v>4.05</v>
      </c>
      <c r="V13" s="137">
        <v>0.32979049116769371</v>
      </c>
      <c r="W13" s="137">
        <v>19.25</v>
      </c>
      <c r="X13" s="14"/>
      <c r="Y13" s="14"/>
      <c r="Z13" s="14"/>
      <c r="AA13" s="14"/>
      <c r="AB13" s="14"/>
      <c r="AC13" s="14"/>
      <c r="AD13" s="14"/>
      <c r="AE13" s="14"/>
      <c r="AF13" s="14"/>
      <c r="AG13" s="152">
        <v>1758.05</v>
      </c>
    </row>
    <row r="14" spans="1:33" ht="22.9" customHeight="1">
      <c r="A14" s="153" t="s">
        <v>198</v>
      </c>
      <c r="B14" s="153" t="s">
        <v>202</v>
      </c>
      <c r="C14" s="153"/>
      <c r="D14" s="153" t="s">
        <v>1733</v>
      </c>
      <c r="E14" s="150" t="s">
        <v>1012</v>
      </c>
      <c r="F14" s="43">
        <f>F15</f>
        <v>598.52146718214203</v>
      </c>
      <c r="G14" s="43">
        <f t="shared" ref="G14:AG14" si="8">G15</f>
        <v>0.91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>
        <f t="shared" si="8"/>
        <v>2.8488151146956029</v>
      </c>
      <c r="S14" s="43"/>
      <c r="T14" s="43">
        <f t="shared" si="8"/>
        <v>0.31586511461873057</v>
      </c>
      <c r="U14" s="43">
        <f t="shared" si="8"/>
        <v>1.1496206047761102</v>
      </c>
      <c r="V14" s="43">
        <f t="shared" si="8"/>
        <v>9.3372840697373546E-2</v>
      </c>
      <c r="W14" s="43">
        <f t="shared" si="8"/>
        <v>5.3837935073541683</v>
      </c>
      <c r="X14" s="43"/>
      <c r="Y14" s="43"/>
      <c r="Z14" s="43"/>
      <c r="AA14" s="43"/>
      <c r="AB14" s="43"/>
      <c r="AC14" s="43"/>
      <c r="AD14" s="43"/>
      <c r="AE14" s="43"/>
      <c r="AF14" s="43"/>
      <c r="AG14" s="43">
        <f t="shared" si="8"/>
        <v>587.82000000000005</v>
      </c>
    </row>
    <row r="15" spans="1:33" ht="22.9" customHeight="1">
      <c r="A15" s="157" t="s">
        <v>198</v>
      </c>
      <c r="B15" s="157" t="s">
        <v>202</v>
      </c>
      <c r="C15" s="157" t="s">
        <v>201</v>
      </c>
      <c r="D15" s="157" t="s">
        <v>1733</v>
      </c>
      <c r="E15" s="151" t="s">
        <v>1746</v>
      </c>
      <c r="F15" s="43">
        <f t="shared" ref="F15:F17" si="9">SUM(G15:AG15)</f>
        <v>598.52146718214203</v>
      </c>
      <c r="G15" s="137">
        <v>0.91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37">
        <v>2.8488151146956029</v>
      </c>
      <c r="S15" s="14"/>
      <c r="T15" s="137">
        <v>0.31586511461873057</v>
      </c>
      <c r="U15" s="137">
        <v>1.1496206047761102</v>
      </c>
      <c r="V15" s="137">
        <v>9.3372840697373546E-2</v>
      </c>
      <c r="W15" s="137">
        <v>5.3837935073541683</v>
      </c>
      <c r="X15" s="14"/>
      <c r="Y15" s="14"/>
      <c r="Z15" s="14"/>
      <c r="AA15" s="14"/>
      <c r="AB15" s="14"/>
      <c r="AC15" s="14"/>
      <c r="AD15" s="14"/>
      <c r="AE15" s="14"/>
      <c r="AF15" s="14"/>
      <c r="AG15" s="152">
        <v>587.82000000000005</v>
      </c>
    </row>
    <row r="16" spans="1:33" ht="22.9" customHeight="1">
      <c r="A16" s="153" t="s">
        <v>198</v>
      </c>
      <c r="B16" s="153" t="s">
        <v>204</v>
      </c>
      <c r="C16" s="153"/>
      <c r="D16" s="153" t="s">
        <v>1733</v>
      </c>
      <c r="E16" s="150" t="s">
        <v>1747</v>
      </c>
      <c r="F16" s="43">
        <f t="shared" si="9"/>
        <v>139.04794870816107</v>
      </c>
      <c r="G16" s="136">
        <f t="shared" ref="G16" si="10">G17</f>
        <v>0.17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36">
        <f t="shared" ref="R16" si="11">R17</f>
        <v>0.56692914873127986</v>
      </c>
      <c r="S16" s="14"/>
      <c r="T16" s="136">
        <f t="shared" ref="T16" si="12">T17</f>
        <v>6.3495406395443918E-2</v>
      </c>
      <c r="U16" s="136">
        <f t="shared" ref="U16:V16" si="13">U17</f>
        <v>0.22895592350192645</v>
      </c>
      <c r="V16" s="136">
        <f t="shared" si="13"/>
        <v>1.8568229532423309E-2</v>
      </c>
      <c r="W16" s="136">
        <f t="shared" ref="W16" si="14">W17</f>
        <v>1.25</v>
      </c>
      <c r="X16" s="14"/>
      <c r="Y16" s="14"/>
      <c r="Z16" s="14"/>
      <c r="AA16" s="14"/>
      <c r="AB16" s="14"/>
      <c r="AC16" s="14"/>
      <c r="AD16" s="14"/>
      <c r="AE16" s="14"/>
      <c r="AF16" s="14"/>
      <c r="AG16" s="136">
        <f t="shared" ref="AG16" si="15">AG17</f>
        <v>136.75</v>
      </c>
    </row>
    <row r="17" spans="1:33" ht="22.9" customHeight="1">
      <c r="A17" s="157" t="s">
        <v>198</v>
      </c>
      <c r="B17" s="157" t="s">
        <v>204</v>
      </c>
      <c r="C17" s="157" t="s">
        <v>200</v>
      </c>
      <c r="D17" s="157" t="s">
        <v>1733</v>
      </c>
      <c r="E17" s="151" t="s">
        <v>231</v>
      </c>
      <c r="F17" s="43">
        <f t="shared" si="9"/>
        <v>139.04794870816107</v>
      </c>
      <c r="G17" s="137">
        <v>0.17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37">
        <v>0.56692914873127986</v>
      </c>
      <c r="S17" s="14"/>
      <c r="T17" s="137">
        <v>6.3495406395443918E-2</v>
      </c>
      <c r="U17" s="137">
        <v>0.22895592350192645</v>
      </c>
      <c r="V17" s="137">
        <v>1.8568229532423309E-2</v>
      </c>
      <c r="W17" s="137">
        <v>1.25</v>
      </c>
      <c r="X17" s="14"/>
      <c r="Y17" s="14"/>
      <c r="Z17" s="14"/>
      <c r="AA17" s="14"/>
      <c r="AB17" s="14"/>
      <c r="AC17" s="14"/>
      <c r="AD17" s="14"/>
      <c r="AE17" s="14"/>
      <c r="AF17" s="14"/>
      <c r="AG17" s="152">
        <v>136.75</v>
      </c>
    </row>
    <row r="18" spans="1:33" ht="16.350000000000001" customHeight="1">
      <c r="A18" s="209" t="s">
        <v>257</v>
      </c>
      <c r="B18" s="209"/>
      <c r="C18" s="209"/>
      <c r="D18" s="209"/>
      <c r="E18" s="209"/>
    </row>
  </sheetData>
  <mergeCells count="36">
    <mergeCell ref="A18:E18"/>
    <mergeCell ref="Y4:Y5"/>
    <mergeCell ref="Z4:Z5"/>
    <mergeCell ref="AA4:AA5"/>
    <mergeCell ref="AB4:AB5"/>
    <mergeCell ref="T4:T5"/>
    <mergeCell ref="U4:U5"/>
    <mergeCell ref="V4:V5"/>
    <mergeCell ref="W4:W5"/>
    <mergeCell ref="X4:X5"/>
    <mergeCell ref="O4:O5"/>
    <mergeCell ref="Q4:Q5"/>
    <mergeCell ref="S4:S5"/>
    <mergeCell ref="M4:M5"/>
    <mergeCell ref="N4:N5"/>
    <mergeCell ref="P4:P5"/>
    <mergeCell ref="AG4:AG5"/>
    <mergeCell ref="AC4:AC5"/>
    <mergeCell ref="AD4:AD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AE4:AE5"/>
    <mergeCell ref="L4:L5"/>
    <mergeCell ref="AF4:AF5"/>
    <mergeCell ref="R4:R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8"/>
  <sheetViews>
    <sheetView zoomScale="145" zoomScaleNormal="145" workbookViewId="0">
      <selection activeCell="C6" sqref="C6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4"/>
      <c r="G1" s="196" t="s">
        <v>374</v>
      </c>
      <c r="H1" s="196"/>
    </row>
    <row r="2" spans="1:8" ht="33.6" customHeight="1">
      <c r="A2" s="197" t="s">
        <v>27</v>
      </c>
      <c r="B2" s="197"/>
      <c r="C2" s="197"/>
      <c r="D2" s="197"/>
      <c r="E2" s="197"/>
      <c r="F2" s="197"/>
      <c r="G2" s="197"/>
      <c r="H2" s="197"/>
    </row>
    <row r="3" spans="1:8">
      <c r="A3" s="193" t="s">
        <v>1732</v>
      </c>
      <c r="B3" s="193"/>
      <c r="C3" s="193"/>
      <c r="D3" s="193"/>
      <c r="E3" s="193"/>
      <c r="F3" s="193"/>
      <c r="G3" s="193"/>
      <c r="H3" s="9" t="s">
        <v>37</v>
      </c>
    </row>
    <row r="4" spans="1:8" ht="23.25" customHeight="1">
      <c r="A4" s="195" t="s">
        <v>375</v>
      </c>
      <c r="B4" s="195" t="s">
        <v>376</v>
      </c>
      <c r="C4" s="195" t="s">
        <v>377</v>
      </c>
      <c r="D4" s="195" t="s">
        <v>378</v>
      </c>
      <c r="E4" s="195" t="s">
        <v>379</v>
      </c>
      <c r="F4" s="195"/>
      <c r="G4" s="195"/>
      <c r="H4" s="195" t="s">
        <v>380</v>
      </c>
    </row>
    <row r="5" spans="1:8" ht="25.9" customHeight="1">
      <c r="A5" s="195"/>
      <c r="B5" s="195"/>
      <c r="C5" s="195"/>
      <c r="D5" s="195"/>
      <c r="E5" s="10" t="s">
        <v>143</v>
      </c>
      <c r="F5" s="10" t="s">
        <v>381</v>
      </c>
      <c r="G5" s="10" t="s">
        <v>382</v>
      </c>
      <c r="H5" s="195"/>
    </row>
    <row r="6" spans="1:8" ht="22.9" customHeight="1">
      <c r="A6" s="11"/>
      <c r="B6" s="11" t="s">
        <v>141</v>
      </c>
      <c r="C6" s="15">
        <f>C7</f>
        <v>88.5</v>
      </c>
      <c r="D6" s="15"/>
      <c r="E6" s="15"/>
      <c r="F6" s="15"/>
      <c r="G6" s="15"/>
      <c r="H6" s="15">
        <f>H7</f>
        <v>88.5</v>
      </c>
    </row>
    <row r="7" spans="1:8" ht="22.9" customHeight="1">
      <c r="A7" s="17" t="s">
        <v>159</v>
      </c>
      <c r="B7" s="17" t="s">
        <v>160</v>
      </c>
      <c r="C7" s="15">
        <v>88.5</v>
      </c>
      <c r="D7" s="15"/>
      <c r="E7" s="15"/>
      <c r="F7" s="15"/>
      <c r="G7" s="15"/>
      <c r="H7" s="15">
        <v>88.5</v>
      </c>
    </row>
    <row r="8" spans="1:8" ht="16.350000000000001" customHeight="1">
      <c r="A8" s="209" t="s">
        <v>257</v>
      </c>
      <c r="B8" s="209"/>
      <c r="C8" s="209"/>
    </row>
  </sheetData>
  <mergeCells count="10">
    <mergeCell ref="A8:C8"/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B4" sqref="B4:B6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4"/>
      <c r="G1" s="196" t="s">
        <v>383</v>
      </c>
      <c r="H1" s="196"/>
    </row>
    <row r="2" spans="1:8" ht="38.85" customHeight="1">
      <c r="A2" s="197" t="s">
        <v>28</v>
      </c>
      <c r="B2" s="197"/>
      <c r="C2" s="197"/>
      <c r="D2" s="197"/>
      <c r="E2" s="197"/>
      <c r="F2" s="197"/>
      <c r="G2" s="197"/>
      <c r="H2" s="197"/>
    </row>
    <row r="3" spans="1:8">
      <c r="A3" s="193" t="s">
        <v>1732</v>
      </c>
      <c r="B3" s="193"/>
      <c r="C3" s="193"/>
      <c r="D3" s="193"/>
      <c r="E3" s="193"/>
      <c r="F3" s="193"/>
      <c r="G3" s="193"/>
      <c r="H3" s="9" t="s">
        <v>37</v>
      </c>
    </row>
    <row r="4" spans="1:8" ht="23.25" customHeight="1">
      <c r="A4" s="195" t="s">
        <v>188</v>
      </c>
      <c r="B4" s="195" t="s">
        <v>189</v>
      </c>
      <c r="C4" s="195" t="s">
        <v>141</v>
      </c>
      <c r="D4" s="195" t="s">
        <v>384</v>
      </c>
      <c r="E4" s="195"/>
      <c r="F4" s="195"/>
      <c r="G4" s="195"/>
      <c r="H4" s="195" t="s">
        <v>191</v>
      </c>
    </row>
    <row r="5" spans="1:8" ht="19.899999999999999" customHeight="1">
      <c r="A5" s="195"/>
      <c r="B5" s="195"/>
      <c r="C5" s="195"/>
      <c r="D5" s="195" t="s">
        <v>143</v>
      </c>
      <c r="E5" s="195" t="s">
        <v>255</v>
      </c>
      <c r="F5" s="195"/>
      <c r="G5" s="195" t="s">
        <v>256</v>
      </c>
      <c r="H5" s="195"/>
    </row>
    <row r="6" spans="1:8" ht="27.6" customHeight="1">
      <c r="A6" s="195"/>
      <c r="B6" s="195"/>
      <c r="C6" s="195"/>
      <c r="D6" s="195"/>
      <c r="E6" s="10" t="s">
        <v>234</v>
      </c>
      <c r="F6" s="10" t="s">
        <v>221</v>
      </c>
      <c r="G6" s="195"/>
      <c r="H6" s="195"/>
    </row>
    <row r="7" spans="1:8" ht="22.9" customHeight="1">
      <c r="A7" s="11"/>
      <c r="B7" s="16" t="s">
        <v>141</v>
      </c>
      <c r="C7" s="15">
        <v>0</v>
      </c>
      <c r="D7" s="15"/>
      <c r="E7" s="15"/>
      <c r="F7" s="15"/>
      <c r="G7" s="15"/>
      <c r="H7" s="15"/>
    </row>
    <row r="8" spans="1:8" ht="22.9" customHeight="1">
      <c r="A8" s="17"/>
      <c r="B8" s="17"/>
      <c r="C8" s="15"/>
      <c r="D8" s="15"/>
      <c r="E8" s="15"/>
      <c r="F8" s="15"/>
      <c r="G8" s="15"/>
      <c r="H8" s="15"/>
    </row>
    <row r="9" spans="1:8" ht="22.9" customHeight="1">
      <c r="A9" s="27"/>
      <c r="B9" s="27"/>
      <c r="C9" s="15"/>
      <c r="D9" s="15"/>
      <c r="E9" s="15"/>
      <c r="F9" s="15"/>
      <c r="G9" s="15"/>
      <c r="H9" s="15"/>
    </row>
    <row r="10" spans="1:8" ht="22.9" customHeight="1">
      <c r="A10" s="27"/>
      <c r="B10" s="27"/>
      <c r="C10" s="15"/>
      <c r="D10" s="15"/>
      <c r="E10" s="15"/>
      <c r="F10" s="15"/>
      <c r="G10" s="15"/>
      <c r="H10" s="15"/>
    </row>
    <row r="11" spans="1:8" ht="22.9" customHeight="1">
      <c r="A11" s="27"/>
      <c r="B11" s="27"/>
      <c r="C11" s="15"/>
      <c r="D11" s="15"/>
      <c r="E11" s="15"/>
      <c r="F11" s="15"/>
      <c r="G11" s="15"/>
      <c r="H11" s="15"/>
    </row>
    <row r="12" spans="1:8" ht="22.9" customHeight="1">
      <c r="A12" s="29"/>
      <c r="B12" s="29"/>
      <c r="C12" s="12"/>
      <c r="D12" s="12"/>
      <c r="E12" s="14"/>
      <c r="F12" s="14"/>
      <c r="G12" s="14"/>
      <c r="H12" s="14"/>
    </row>
    <row r="13" spans="1:8" ht="16.350000000000001" customHeight="1">
      <c r="A13" s="209" t="s">
        <v>257</v>
      </c>
      <c r="B13" s="209"/>
      <c r="C13" s="209"/>
    </row>
  </sheetData>
  <mergeCells count="12">
    <mergeCell ref="A13:C13"/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F6" sqref="F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4"/>
      <c r="S1" s="196" t="s">
        <v>385</v>
      </c>
      <c r="T1" s="196"/>
    </row>
    <row r="2" spans="1:20" ht="47.45" customHeight="1">
      <c r="A2" s="197" t="s">
        <v>29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</row>
    <row r="3" spans="1:20">
      <c r="A3" s="193" t="s">
        <v>1732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4" t="s">
        <v>37</v>
      </c>
      <c r="T3" s="194"/>
    </row>
    <row r="4" spans="1:20" ht="27.95" customHeight="1">
      <c r="A4" s="195" t="s">
        <v>187</v>
      </c>
      <c r="B4" s="195"/>
      <c r="C4" s="195"/>
      <c r="D4" s="195" t="s">
        <v>210</v>
      </c>
      <c r="E4" s="195" t="s">
        <v>211</v>
      </c>
      <c r="F4" s="195" t="s">
        <v>212</v>
      </c>
      <c r="G4" s="195" t="s">
        <v>213</v>
      </c>
      <c r="H4" s="195" t="s">
        <v>214</v>
      </c>
      <c r="I4" s="195" t="s">
        <v>215</v>
      </c>
      <c r="J4" s="195" t="s">
        <v>216</v>
      </c>
      <c r="K4" s="195" t="s">
        <v>217</v>
      </c>
      <c r="L4" s="195" t="s">
        <v>218</v>
      </c>
      <c r="M4" s="195" t="s">
        <v>219</v>
      </c>
      <c r="N4" s="195" t="s">
        <v>220</v>
      </c>
      <c r="O4" s="195" t="s">
        <v>221</v>
      </c>
      <c r="P4" s="195" t="s">
        <v>222</v>
      </c>
      <c r="Q4" s="195" t="s">
        <v>223</v>
      </c>
      <c r="R4" s="195" t="s">
        <v>224</v>
      </c>
      <c r="S4" s="195" t="s">
        <v>225</v>
      </c>
      <c r="T4" s="195" t="s">
        <v>226</v>
      </c>
    </row>
    <row r="5" spans="1:20" ht="20.25" customHeight="1">
      <c r="A5" s="10" t="s">
        <v>195</v>
      </c>
      <c r="B5" s="10" t="s">
        <v>196</v>
      </c>
      <c r="C5" s="10" t="s">
        <v>197</v>
      </c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</row>
    <row r="6" spans="1:20" ht="22.9" customHeight="1">
      <c r="A6" s="11"/>
      <c r="B6" s="11"/>
      <c r="C6" s="11"/>
      <c r="D6" s="11"/>
      <c r="E6" s="11" t="s">
        <v>141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7"/>
      <c r="E7" s="1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26"/>
      <c r="B8" s="26"/>
      <c r="C8" s="26"/>
      <c r="D8" s="27"/>
      <c r="E8" s="27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28"/>
      <c r="B9" s="28"/>
      <c r="C9" s="28"/>
      <c r="D9" s="29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16.350000000000001" customHeight="1">
      <c r="A10" s="209" t="s">
        <v>257</v>
      </c>
      <c r="B10" s="209"/>
      <c r="C10" s="209"/>
      <c r="D10" s="209"/>
      <c r="E10" s="209"/>
      <c r="F10" s="209"/>
    </row>
  </sheetData>
  <mergeCells count="23">
    <mergeCell ref="T4:T5"/>
    <mergeCell ref="A10:F10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>
      <selection activeCell="D9" sqref="D9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</cols>
  <sheetData>
    <row r="1" spans="1:3" ht="32.85" customHeight="1">
      <c r="A1" s="4"/>
      <c r="B1" s="190" t="s">
        <v>11</v>
      </c>
      <c r="C1" s="190"/>
    </row>
    <row r="2" spans="1:3" ht="24.95" customHeight="1">
      <c r="B2" s="190"/>
      <c r="C2" s="190"/>
    </row>
    <row r="3" spans="1:3" ht="31.15" customHeight="1">
      <c r="B3" s="191" t="s">
        <v>12</v>
      </c>
      <c r="C3" s="191"/>
    </row>
    <row r="4" spans="1:3" ht="32.65" customHeight="1">
      <c r="B4" s="5">
        <v>1</v>
      </c>
      <c r="C4" s="6" t="s">
        <v>13</v>
      </c>
    </row>
    <row r="5" spans="1:3" ht="32.65" customHeight="1">
      <c r="B5" s="5">
        <v>2</v>
      </c>
      <c r="C5" s="7" t="s">
        <v>14</v>
      </c>
    </row>
    <row r="6" spans="1:3" ht="32.65" customHeight="1">
      <c r="B6" s="5">
        <v>3</v>
      </c>
      <c r="C6" s="6" t="s">
        <v>15</v>
      </c>
    </row>
    <row r="7" spans="1:3" ht="32.65" customHeight="1">
      <c r="B7" s="5">
        <v>4</v>
      </c>
      <c r="C7" s="6" t="s">
        <v>16</v>
      </c>
    </row>
    <row r="8" spans="1:3" ht="32.65" customHeight="1">
      <c r="B8" s="5">
        <v>5</v>
      </c>
      <c r="C8" s="6" t="s">
        <v>17</v>
      </c>
    </row>
    <row r="9" spans="1:3" ht="32.65" customHeight="1">
      <c r="B9" s="5">
        <v>6</v>
      </c>
      <c r="C9" s="6" t="s">
        <v>18</v>
      </c>
    </row>
    <row r="10" spans="1:3" ht="32.65" customHeight="1">
      <c r="B10" s="5">
        <v>7</v>
      </c>
      <c r="C10" s="6" t="s">
        <v>19</v>
      </c>
    </row>
    <row r="11" spans="1:3" ht="32.65" customHeight="1">
      <c r="B11" s="5">
        <v>8</v>
      </c>
      <c r="C11" s="6" t="s">
        <v>20</v>
      </c>
    </row>
    <row r="12" spans="1:3" ht="32.65" customHeight="1">
      <c r="B12" s="5">
        <v>9</v>
      </c>
      <c r="C12" s="6" t="s">
        <v>21</v>
      </c>
    </row>
    <row r="13" spans="1:3" ht="32.65" customHeight="1">
      <c r="B13" s="5">
        <v>10</v>
      </c>
      <c r="C13" s="6" t="s">
        <v>22</v>
      </c>
    </row>
    <row r="14" spans="1:3" ht="32.65" customHeight="1">
      <c r="B14" s="5">
        <v>11</v>
      </c>
      <c r="C14" s="6" t="s">
        <v>23</v>
      </c>
    </row>
    <row r="15" spans="1:3" ht="32.65" customHeight="1">
      <c r="B15" s="5">
        <v>12</v>
      </c>
      <c r="C15" s="6" t="s">
        <v>24</v>
      </c>
    </row>
    <row r="16" spans="1:3" ht="32.65" customHeight="1">
      <c r="B16" s="5">
        <v>13</v>
      </c>
      <c r="C16" s="6" t="s">
        <v>25</v>
      </c>
    </row>
    <row r="17" spans="2:3" ht="32.65" customHeight="1">
      <c r="B17" s="5">
        <v>14</v>
      </c>
      <c r="C17" s="6" t="s">
        <v>26</v>
      </c>
    </row>
    <row r="18" spans="2:3" ht="32.65" customHeight="1">
      <c r="B18" s="5">
        <v>15</v>
      </c>
      <c r="C18" s="6" t="s">
        <v>27</v>
      </c>
    </row>
    <row r="19" spans="2:3" ht="32.65" customHeight="1">
      <c r="B19" s="5">
        <v>16</v>
      </c>
      <c r="C19" s="6" t="s">
        <v>28</v>
      </c>
    </row>
    <row r="20" spans="2:3" ht="32.65" customHeight="1">
      <c r="B20" s="5">
        <v>17</v>
      </c>
      <c r="C20" s="6" t="s">
        <v>29</v>
      </c>
    </row>
    <row r="21" spans="2:3" ht="32.65" customHeight="1">
      <c r="B21" s="5">
        <v>18</v>
      </c>
      <c r="C21" s="6" t="s">
        <v>30</v>
      </c>
    </row>
    <row r="22" spans="2:3" ht="32.65" customHeight="1">
      <c r="B22" s="5">
        <v>19</v>
      </c>
      <c r="C22" s="6" t="s">
        <v>31</v>
      </c>
    </row>
    <row r="23" spans="2:3" ht="32.65" customHeight="1">
      <c r="B23" s="5">
        <v>20</v>
      </c>
      <c r="C23" s="6" t="s">
        <v>32</v>
      </c>
    </row>
    <row r="24" spans="2:3" ht="32.65" customHeight="1">
      <c r="B24" s="5">
        <v>21</v>
      </c>
      <c r="C24" s="6" t="s">
        <v>33</v>
      </c>
    </row>
    <row r="25" spans="2:3" ht="32.65" customHeight="1">
      <c r="B25" s="5">
        <v>22</v>
      </c>
      <c r="C25" s="6" t="s">
        <v>34</v>
      </c>
    </row>
    <row r="26" spans="2:3" ht="32.65" customHeight="1">
      <c r="B26" s="5">
        <v>23</v>
      </c>
      <c r="C26" s="6" t="s">
        <v>35</v>
      </c>
    </row>
  </sheetData>
  <mergeCells count="2">
    <mergeCell ref="B1:C2"/>
    <mergeCell ref="B3:C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E4" sqref="E4:E5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6.350000000000001" customHeight="1">
      <c r="A1" s="4"/>
      <c r="S1" s="196" t="s">
        <v>386</v>
      </c>
      <c r="T1" s="196"/>
    </row>
    <row r="2" spans="1:20" ht="47.45" customHeight="1">
      <c r="A2" s="197" t="s">
        <v>30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</row>
    <row r="3" spans="1:20">
      <c r="A3" s="193" t="s">
        <v>1732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4" t="s">
        <v>37</v>
      </c>
      <c r="T3" s="194"/>
    </row>
    <row r="4" spans="1:20" ht="29.25" customHeight="1">
      <c r="A4" s="195" t="s">
        <v>187</v>
      </c>
      <c r="B4" s="195"/>
      <c r="C4" s="195"/>
      <c r="D4" s="195" t="s">
        <v>210</v>
      </c>
      <c r="E4" s="195" t="s">
        <v>211</v>
      </c>
      <c r="F4" s="195" t="s">
        <v>233</v>
      </c>
      <c r="G4" s="195" t="s">
        <v>190</v>
      </c>
      <c r="H4" s="195"/>
      <c r="I4" s="195"/>
      <c r="J4" s="195"/>
      <c r="K4" s="195" t="s">
        <v>191</v>
      </c>
      <c r="L4" s="195"/>
      <c r="M4" s="195"/>
      <c r="N4" s="195"/>
      <c r="O4" s="195"/>
      <c r="P4" s="195"/>
      <c r="Q4" s="195"/>
      <c r="R4" s="195"/>
      <c r="S4" s="195"/>
      <c r="T4" s="195"/>
    </row>
    <row r="5" spans="1:20" ht="50.1" customHeight="1">
      <c r="A5" s="10" t="s">
        <v>195</v>
      </c>
      <c r="B5" s="10" t="s">
        <v>196</v>
      </c>
      <c r="C5" s="10" t="s">
        <v>197</v>
      </c>
      <c r="D5" s="195"/>
      <c r="E5" s="195"/>
      <c r="F5" s="195"/>
      <c r="G5" s="10" t="s">
        <v>141</v>
      </c>
      <c r="H5" s="10" t="s">
        <v>234</v>
      </c>
      <c r="I5" s="10" t="s">
        <v>235</v>
      </c>
      <c r="J5" s="10" t="s">
        <v>221</v>
      </c>
      <c r="K5" s="10" t="s">
        <v>141</v>
      </c>
      <c r="L5" s="10" t="s">
        <v>237</v>
      </c>
      <c r="M5" s="10" t="s">
        <v>238</v>
      </c>
      <c r="N5" s="10" t="s">
        <v>223</v>
      </c>
      <c r="O5" s="10" t="s">
        <v>239</v>
      </c>
      <c r="P5" s="10" t="s">
        <v>240</v>
      </c>
      <c r="Q5" s="10" t="s">
        <v>241</v>
      </c>
      <c r="R5" s="10" t="s">
        <v>219</v>
      </c>
      <c r="S5" s="10" t="s">
        <v>222</v>
      </c>
      <c r="T5" s="10" t="s">
        <v>226</v>
      </c>
    </row>
    <row r="6" spans="1:20" ht="22.9" customHeight="1">
      <c r="A6" s="11"/>
      <c r="B6" s="11"/>
      <c r="C6" s="11"/>
      <c r="D6" s="11"/>
      <c r="E6" s="11" t="s">
        <v>141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7"/>
      <c r="E7" s="1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26"/>
      <c r="B8" s="26"/>
      <c r="C8" s="26"/>
      <c r="D8" s="27"/>
      <c r="E8" s="27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28"/>
      <c r="B9" s="28"/>
      <c r="C9" s="28"/>
      <c r="D9" s="29"/>
      <c r="E9" s="30"/>
      <c r="F9" s="1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6.350000000000001" customHeight="1">
      <c r="A10" s="209" t="s">
        <v>257</v>
      </c>
      <c r="B10" s="209"/>
      <c r="C10" s="209"/>
      <c r="D10" s="209"/>
      <c r="E10" s="209"/>
      <c r="F10" s="209"/>
      <c r="G10" s="209"/>
    </row>
  </sheetData>
  <mergeCells count="11">
    <mergeCell ref="A10:G10"/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P11" sqref="P11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4"/>
      <c r="H1" s="8" t="s">
        <v>387</v>
      </c>
    </row>
    <row r="2" spans="1:8" ht="38.85" customHeight="1">
      <c r="A2" s="197" t="s">
        <v>31</v>
      </c>
      <c r="B2" s="197"/>
      <c r="C2" s="197"/>
      <c r="D2" s="197"/>
      <c r="E2" s="197"/>
      <c r="F2" s="197"/>
      <c r="G2" s="197"/>
      <c r="H2" s="197"/>
    </row>
    <row r="3" spans="1:8">
      <c r="A3" s="193" t="s">
        <v>1732</v>
      </c>
      <c r="B3" s="193"/>
      <c r="C3" s="193"/>
      <c r="D3" s="193"/>
      <c r="E3" s="193"/>
      <c r="F3" s="193"/>
      <c r="G3" s="193"/>
      <c r="H3" s="9" t="s">
        <v>37</v>
      </c>
    </row>
    <row r="4" spans="1:8" ht="19.899999999999999" customHeight="1">
      <c r="A4" s="195" t="s">
        <v>188</v>
      </c>
      <c r="B4" s="195" t="s">
        <v>189</v>
      </c>
      <c r="C4" s="195" t="s">
        <v>141</v>
      </c>
      <c r="D4" s="195" t="s">
        <v>388</v>
      </c>
      <c r="E4" s="195"/>
      <c r="F4" s="195"/>
      <c r="G4" s="195"/>
      <c r="H4" s="195" t="s">
        <v>191</v>
      </c>
    </row>
    <row r="5" spans="1:8" ht="23.25" customHeight="1">
      <c r="A5" s="195"/>
      <c r="B5" s="195"/>
      <c r="C5" s="195"/>
      <c r="D5" s="195" t="s">
        <v>143</v>
      </c>
      <c r="E5" s="195" t="s">
        <v>255</v>
      </c>
      <c r="F5" s="195"/>
      <c r="G5" s="195" t="s">
        <v>256</v>
      </c>
      <c r="H5" s="195"/>
    </row>
    <row r="6" spans="1:8" ht="23.25" customHeight="1">
      <c r="A6" s="195"/>
      <c r="B6" s="195"/>
      <c r="C6" s="195"/>
      <c r="D6" s="195"/>
      <c r="E6" s="10" t="s">
        <v>234</v>
      </c>
      <c r="F6" s="10" t="s">
        <v>221</v>
      </c>
      <c r="G6" s="195"/>
      <c r="H6" s="195"/>
    </row>
    <row r="7" spans="1:8" ht="22.9" customHeight="1">
      <c r="A7" s="11"/>
      <c r="B7" s="16" t="s">
        <v>141</v>
      </c>
      <c r="C7" s="15">
        <v>0</v>
      </c>
      <c r="D7" s="15"/>
      <c r="E7" s="15"/>
      <c r="F7" s="15"/>
      <c r="G7" s="15"/>
      <c r="H7" s="15"/>
    </row>
    <row r="8" spans="1:8" ht="22.9" customHeight="1">
      <c r="A8" s="17"/>
      <c r="B8" s="17"/>
      <c r="C8" s="15"/>
      <c r="D8" s="15"/>
      <c r="E8" s="15"/>
      <c r="F8" s="15"/>
      <c r="G8" s="15"/>
      <c r="H8" s="15"/>
    </row>
    <row r="9" spans="1:8" ht="22.9" customHeight="1">
      <c r="A9" s="27"/>
      <c r="B9" s="27"/>
      <c r="C9" s="15"/>
      <c r="D9" s="15"/>
      <c r="E9" s="15"/>
      <c r="F9" s="15"/>
      <c r="G9" s="15"/>
      <c r="H9" s="15"/>
    </row>
    <row r="10" spans="1:8" ht="22.9" customHeight="1">
      <c r="A10" s="27"/>
      <c r="B10" s="27"/>
      <c r="C10" s="15"/>
      <c r="D10" s="15"/>
      <c r="E10" s="15"/>
      <c r="F10" s="15"/>
      <c r="G10" s="15"/>
      <c r="H10" s="15"/>
    </row>
    <row r="11" spans="1:8" ht="22.9" customHeight="1">
      <c r="A11" s="27"/>
      <c r="B11" s="27"/>
      <c r="C11" s="15"/>
      <c r="D11" s="15"/>
      <c r="E11" s="15"/>
      <c r="F11" s="15"/>
      <c r="G11" s="15"/>
      <c r="H11" s="15"/>
    </row>
    <row r="12" spans="1:8" ht="22.9" customHeight="1">
      <c r="A12" s="29"/>
      <c r="B12" s="29"/>
      <c r="C12" s="12"/>
      <c r="D12" s="12"/>
      <c r="E12" s="14"/>
      <c r="F12" s="14"/>
      <c r="G12" s="14"/>
      <c r="H12" s="14"/>
    </row>
    <row r="13" spans="1:8" ht="16.350000000000001" customHeight="1">
      <c r="A13" s="209" t="s">
        <v>257</v>
      </c>
      <c r="B13" s="209"/>
      <c r="C13" s="209"/>
    </row>
  </sheetData>
  <mergeCells count="11">
    <mergeCell ref="A13:C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C10" sqref="C10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11" max="11" width="0" hidden="1" customWidth="1"/>
  </cols>
  <sheetData>
    <row r="1" spans="1:11" ht="16.350000000000001" customHeight="1">
      <c r="A1" s="4"/>
      <c r="H1" s="8" t="s">
        <v>389</v>
      </c>
    </row>
    <row r="2" spans="1:11" ht="38.85" customHeight="1">
      <c r="A2" s="197" t="s">
        <v>32</v>
      </c>
      <c r="B2" s="197"/>
      <c r="C2" s="197"/>
      <c r="D2" s="197"/>
      <c r="E2" s="197"/>
      <c r="F2" s="197"/>
      <c r="G2" s="197"/>
      <c r="H2" s="197"/>
    </row>
    <row r="3" spans="1:11">
      <c r="A3" s="193" t="s">
        <v>1732</v>
      </c>
      <c r="B3" s="193"/>
      <c r="C3" s="193"/>
      <c r="D3" s="193"/>
      <c r="E3" s="193"/>
      <c r="F3" s="193"/>
      <c r="G3" s="193"/>
      <c r="H3" s="9" t="s">
        <v>37</v>
      </c>
    </row>
    <row r="4" spans="1:11" ht="20.65" customHeight="1">
      <c r="A4" s="195" t="s">
        <v>188</v>
      </c>
      <c r="B4" s="195" t="s">
        <v>189</v>
      </c>
      <c r="C4" s="195" t="s">
        <v>141</v>
      </c>
      <c r="D4" s="195" t="s">
        <v>390</v>
      </c>
      <c r="E4" s="195"/>
      <c r="F4" s="195"/>
      <c r="G4" s="195"/>
      <c r="H4" s="195" t="s">
        <v>191</v>
      </c>
    </row>
    <row r="5" spans="1:11" ht="18.95" customHeight="1">
      <c r="A5" s="195"/>
      <c r="B5" s="195"/>
      <c r="C5" s="195"/>
      <c r="D5" s="195" t="s">
        <v>143</v>
      </c>
      <c r="E5" s="195" t="s">
        <v>255</v>
      </c>
      <c r="F5" s="195"/>
      <c r="G5" s="195" t="s">
        <v>256</v>
      </c>
      <c r="H5" s="195"/>
    </row>
    <row r="6" spans="1:11" ht="24.2" customHeight="1">
      <c r="A6" s="195"/>
      <c r="B6" s="195"/>
      <c r="C6" s="195"/>
      <c r="D6" s="195"/>
      <c r="E6" s="10" t="s">
        <v>234</v>
      </c>
      <c r="F6" s="10" t="s">
        <v>221</v>
      </c>
      <c r="G6" s="195"/>
      <c r="H6" s="195"/>
      <c r="K6">
        <v>8850</v>
      </c>
    </row>
    <row r="7" spans="1:11" ht="22.9" customHeight="1">
      <c r="A7" s="187">
        <v>205</v>
      </c>
      <c r="B7" s="184" t="s">
        <v>141</v>
      </c>
      <c r="C7" s="135">
        <f>C8</f>
        <v>8850</v>
      </c>
      <c r="D7" s="135">
        <f t="shared" ref="D7:H7" si="0">D8</f>
        <v>5752.5</v>
      </c>
      <c r="E7" s="135">
        <f t="shared" si="0"/>
        <v>5752.5</v>
      </c>
      <c r="F7" s="135"/>
      <c r="G7" s="135">
        <f t="shared" si="0"/>
        <v>1947</v>
      </c>
      <c r="H7" s="135">
        <f t="shared" si="0"/>
        <v>1150.5</v>
      </c>
    </row>
    <row r="8" spans="1:11" ht="22.9" customHeight="1">
      <c r="A8" s="6"/>
      <c r="B8" s="6"/>
      <c r="C8" s="185">
        <f>D8+G8+H8</f>
        <v>8850</v>
      </c>
      <c r="D8" s="185">
        <f>E8+F8</f>
        <v>5752.5</v>
      </c>
      <c r="E8" s="185">
        <f>K6*0.65</f>
        <v>5752.5</v>
      </c>
      <c r="F8" s="185"/>
      <c r="G8" s="185">
        <f>K6*0.22</f>
        <v>1947</v>
      </c>
      <c r="H8" s="185">
        <f>K6*0.13</f>
        <v>1150.5</v>
      </c>
    </row>
    <row r="9" spans="1:11" ht="22.9" customHeight="1">
      <c r="A9" s="128"/>
      <c r="B9" s="128"/>
      <c r="C9" s="129"/>
      <c r="D9" s="130"/>
      <c r="E9" s="119"/>
      <c r="F9" s="185"/>
      <c r="G9" s="185"/>
      <c r="H9" s="185"/>
    </row>
    <row r="10" spans="1:11" ht="22.9" customHeight="1">
      <c r="A10" s="7"/>
      <c r="B10" s="7"/>
      <c r="C10" s="185"/>
      <c r="D10" s="185"/>
      <c r="E10" s="185"/>
      <c r="F10" s="185"/>
      <c r="G10" s="185"/>
      <c r="H10" s="185"/>
    </row>
    <row r="11" spans="1:11" ht="22.9" customHeight="1">
      <c r="A11" s="7"/>
      <c r="B11" s="7"/>
      <c r="C11" s="185"/>
      <c r="D11" s="185"/>
      <c r="E11" s="185"/>
      <c r="F11" s="185"/>
      <c r="G11" s="185"/>
      <c r="H11" s="185"/>
    </row>
    <row r="12" spans="1:11" ht="22.9" customHeight="1">
      <c r="A12" s="7"/>
      <c r="B12" s="7"/>
      <c r="C12" s="185"/>
      <c r="D12" s="185"/>
      <c r="E12" s="186"/>
      <c r="F12" s="186"/>
      <c r="G12" s="186"/>
      <c r="H12" s="186"/>
    </row>
    <row r="13" spans="1:11" ht="16.350000000000001" customHeight="1">
      <c r="A13" s="209" t="s">
        <v>257</v>
      </c>
      <c r="B13" s="209"/>
      <c r="C13" s="209"/>
      <c r="D13" s="209"/>
    </row>
  </sheetData>
  <mergeCells count="11">
    <mergeCell ref="A13:D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81"/>
  <sheetViews>
    <sheetView workbookViewId="0">
      <selection activeCell="M13" sqref="M1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6.350000000000001" customHeight="1">
      <c r="A1" s="4"/>
      <c r="M1" s="196" t="s">
        <v>391</v>
      </c>
      <c r="N1" s="196"/>
    </row>
    <row r="2" spans="1:14" ht="45.75" customHeight="1">
      <c r="A2" s="197" t="s">
        <v>33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14">
      <c r="A3" s="193" t="s">
        <v>1732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4" t="s">
        <v>37</v>
      </c>
      <c r="N3" s="194"/>
    </row>
    <row r="4" spans="1:14" ht="26.1" customHeight="1">
      <c r="A4" s="195" t="s">
        <v>210</v>
      </c>
      <c r="B4" s="195" t="s">
        <v>392</v>
      </c>
      <c r="C4" s="195" t="s">
        <v>393</v>
      </c>
      <c r="D4" s="195"/>
      <c r="E4" s="195"/>
      <c r="F4" s="195"/>
      <c r="G4" s="195"/>
      <c r="H4" s="195"/>
      <c r="I4" s="195"/>
      <c r="J4" s="195"/>
      <c r="K4" s="195"/>
      <c r="L4" s="195"/>
      <c r="M4" s="195" t="s">
        <v>394</v>
      </c>
      <c r="N4" s="195"/>
    </row>
    <row r="5" spans="1:14" ht="31.9" customHeight="1">
      <c r="A5" s="195"/>
      <c r="B5" s="195"/>
      <c r="C5" s="195" t="s">
        <v>395</v>
      </c>
      <c r="D5" s="195" t="s">
        <v>144</v>
      </c>
      <c r="E5" s="195"/>
      <c r="F5" s="195"/>
      <c r="G5" s="195"/>
      <c r="H5" s="195"/>
      <c r="I5" s="195"/>
      <c r="J5" s="195" t="s">
        <v>396</v>
      </c>
      <c r="K5" s="195" t="s">
        <v>146</v>
      </c>
      <c r="L5" s="195" t="s">
        <v>147</v>
      </c>
      <c r="M5" s="195" t="s">
        <v>397</v>
      </c>
      <c r="N5" s="195" t="s">
        <v>398</v>
      </c>
    </row>
    <row r="6" spans="1:14" ht="44.85" customHeight="1">
      <c r="A6" s="195"/>
      <c r="B6" s="195"/>
      <c r="C6" s="195"/>
      <c r="D6" s="10" t="s">
        <v>399</v>
      </c>
      <c r="E6" s="10" t="s">
        <v>400</v>
      </c>
      <c r="F6" s="10" t="s">
        <v>401</v>
      </c>
      <c r="G6" s="10" t="s">
        <v>402</v>
      </c>
      <c r="H6" s="10" t="s">
        <v>403</v>
      </c>
      <c r="I6" s="10" t="s">
        <v>404</v>
      </c>
      <c r="J6" s="195"/>
      <c r="K6" s="195"/>
      <c r="L6" s="195"/>
      <c r="M6" s="195"/>
      <c r="N6" s="195"/>
    </row>
    <row r="7" spans="1:14" ht="22.9" customHeight="1">
      <c r="A7" s="11"/>
      <c r="B7" s="16" t="s">
        <v>141</v>
      </c>
      <c r="C7" s="15">
        <v>7585.6620000000003</v>
      </c>
      <c r="D7" s="15">
        <v>7585.6620000000003</v>
      </c>
      <c r="E7" s="15">
        <v>7059.6620000000003</v>
      </c>
      <c r="F7" s="15">
        <v>526</v>
      </c>
      <c r="G7" s="15"/>
      <c r="H7" s="15"/>
      <c r="I7" s="15"/>
      <c r="J7" s="15"/>
      <c r="K7" s="15"/>
      <c r="L7" s="15"/>
      <c r="M7" s="15">
        <v>7585.6620000000003</v>
      </c>
      <c r="N7" s="11"/>
    </row>
    <row r="8" spans="1:14" ht="22.9" customHeight="1">
      <c r="A8" s="17" t="s">
        <v>159</v>
      </c>
      <c r="B8" s="17" t="s">
        <v>160</v>
      </c>
      <c r="C8" s="15">
        <v>7585.6620000000003</v>
      </c>
      <c r="D8" s="15">
        <v>7585.6620000000003</v>
      </c>
      <c r="E8" s="15">
        <v>7059.6620000000003</v>
      </c>
      <c r="F8" s="15">
        <v>526</v>
      </c>
      <c r="G8" s="15"/>
      <c r="H8" s="15"/>
      <c r="I8" s="15"/>
      <c r="J8" s="15"/>
      <c r="K8" s="15"/>
      <c r="L8" s="15"/>
      <c r="M8" s="15">
        <v>7585.6620000000003</v>
      </c>
      <c r="N8" s="11"/>
    </row>
    <row r="9" spans="1:14" ht="22.9" customHeight="1">
      <c r="A9" s="29" t="s">
        <v>405</v>
      </c>
      <c r="B9" s="29" t="s">
        <v>406</v>
      </c>
      <c r="C9" s="12">
        <v>7</v>
      </c>
      <c r="D9" s="12">
        <v>7</v>
      </c>
      <c r="E9" s="12">
        <v>7</v>
      </c>
      <c r="F9" s="12"/>
      <c r="G9" s="12"/>
      <c r="H9" s="12"/>
      <c r="I9" s="12"/>
      <c r="J9" s="12"/>
      <c r="K9" s="12"/>
      <c r="L9" s="12"/>
      <c r="M9" s="12">
        <v>7</v>
      </c>
      <c r="N9" s="13"/>
    </row>
    <row r="10" spans="1:14" ht="22.9" customHeight="1">
      <c r="A10" s="29" t="s">
        <v>405</v>
      </c>
      <c r="B10" s="29" t="s">
        <v>407</v>
      </c>
      <c r="C10" s="12">
        <v>79</v>
      </c>
      <c r="D10" s="12">
        <v>79</v>
      </c>
      <c r="E10" s="12">
        <v>79</v>
      </c>
      <c r="F10" s="12"/>
      <c r="G10" s="12"/>
      <c r="H10" s="12"/>
      <c r="I10" s="12"/>
      <c r="J10" s="12"/>
      <c r="K10" s="12"/>
      <c r="L10" s="12"/>
      <c r="M10" s="12">
        <v>79</v>
      </c>
      <c r="N10" s="13"/>
    </row>
    <row r="11" spans="1:14" ht="22.9" customHeight="1">
      <c r="A11" s="29" t="s">
        <v>405</v>
      </c>
      <c r="B11" s="29" t="s">
        <v>408</v>
      </c>
      <c r="C11" s="12">
        <v>20</v>
      </c>
      <c r="D11" s="12">
        <v>20</v>
      </c>
      <c r="E11" s="12">
        <v>20</v>
      </c>
      <c r="F11" s="12"/>
      <c r="G11" s="12"/>
      <c r="H11" s="12"/>
      <c r="I11" s="12"/>
      <c r="J11" s="12"/>
      <c r="K11" s="12"/>
      <c r="L11" s="12"/>
      <c r="M11" s="12">
        <v>20</v>
      </c>
      <c r="N11" s="13"/>
    </row>
    <row r="12" spans="1:14" ht="22.9" customHeight="1">
      <c r="A12" s="29" t="s">
        <v>405</v>
      </c>
      <c r="B12" s="29" t="s">
        <v>409</v>
      </c>
      <c r="C12" s="12">
        <v>80.52</v>
      </c>
      <c r="D12" s="12">
        <v>80.52</v>
      </c>
      <c r="E12" s="12">
        <v>80.52</v>
      </c>
      <c r="F12" s="12"/>
      <c r="G12" s="12"/>
      <c r="H12" s="12"/>
      <c r="I12" s="12"/>
      <c r="J12" s="12"/>
      <c r="K12" s="12"/>
      <c r="L12" s="12"/>
      <c r="M12" s="12">
        <v>80.52</v>
      </c>
      <c r="N12" s="13"/>
    </row>
    <row r="13" spans="1:14" ht="22.9" customHeight="1">
      <c r="A13" s="29" t="s">
        <v>405</v>
      </c>
      <c r="B13" s="29" t="s">
        <v>410</v>
      </c>
      <c r="C13" s="12">
        <v>5</v>
      </c>
      <c r="D13" s="12">
        <v>5</v>
      </c>
      <c r="E13" s="12">
        <v>5</v>
      </c>
      <c r="F13" s="12"/>
      <c r="G13" s="12"/>
      <c r="H13" s="12"/>
      <c r="I13" s="12"/>
      <c r="J13" s="12"/>
      <c r="K13" s="12"/>
      <c r="L13" s="12"/>
      <c r="M13" s="12">
        <v>5</v>
      </c>
      <c r="N13" s="13"/>
    </row>
    <row r="14" spans="1:14" ht="22.9" customHeight="1">
      <c r="A14" s="29" t="s">
        <v>405</v>
      </c>
      <c r="B14" s="29" t="s">
        <v>411</v>
      </c>
      <c r="C14" s="12">
        <v>20</v>
      </c>
      <c r="D14" s="12">
        <v>20</v>
      </c>
      <c r="E14" s="12">
        <v>20</v>
      </c>
      <c r="F14" s="12"/>
      <c r="G14" s="12"/>
      <c r="H14" s="12"/>
      <c r="I14" s="12"/>
      <c r="J14" s="12"/>
      <c r="K14" s="12"/>
      <c r="L14" s="12"/>
      <c r="M14" s="12">
        <v>20</v>
      </c>
      <c r="N14" s="13"/>
    </row>
    <row r="15" spans="1:14" ht="22.9" customHeight="1">
      <c r="A15" s="29" t="s">
        <v>405</v>
      </c>
      <c r="B15" s="29" t="s">
        <v>412</v>
      </c>
      <c r="C15" s="12">
        <v>27</v>
      </c>
      <c r="D15" s="12">
        <v>27</v>
      </c>
      <c r="E15" s="12">
        <v>27</v>
      </c>
      <c r="F15" s="12"/>
      <c r="G15" s="12"/>
      <c r="H15" s="12"/>
      <c r="I15" s="12"/>
      <c r="J15" s="12"/>
      <c r="K15" s="12"/>
      <c r="L15" s="12"/>
      <c r="M15" s="12">
        <v>27</v>
      </c>
      <c r="N15" s="13"/>
    </row>
    <row r="16" spans="1:14" ht="22.9" customHeight="1">
      <c r="A16" s="29" t="s">
        <v>405</v>
      </c>
      <c r="B16" s="29" t="s">
        <v>413</v>
      </c>
      <c r="C16" s="12">
        <v>80</v>
      </c>
      <c r="D16" s="12">
        <v>80</v>
      </c>
      <c r="E16" s="12">
        <v>80</v>
      </c>
      <c r="F16" s="12"/>
      <c r="G16" s="12"/>
      <c r="H16" s="12"/>
      <c r="I16" s="12"/>
      <c r="J16" s="12"/>
      <c r="K16" s="12"/>
      <c r="L16" s="12"/>
      <c r="M16" s="12">
        <v>80</v>
      </c>
      <c r="N16" s="13"/>
    </row>
    <row r="17" spans="1:14" ht="22.9" customHeight="1">
      <c r="A17" s="29" t="s">
        <v>405</v>
      </c>
      <c r="B17" s="29" t="s">
        <v>414</v>
      </c>
      <c r="C17" s="12">
        <v>15</v>
      </c>
      <c r="D17" s="12">
        <v>15</v>
      </c>
      <c r="E17" s="12">
        <v>15</v>
      </c>
      <c r="F17" s="12"/>
      <c r="G17" s="12"/>
      <c r="H17" s="12"/>
      <c r="I17" s="12"/>
      <c r="J17" s="12"/>
      <c r="K17" s="12"/>
      <c r="L17" s="12"/>
      <c r="M17" s="12">
        <v>15</v>
      </c>
      <c r="N17" s="13"/>
    </row>
    <row r="18" spans="1:14" ht="22.9" customHeight="1">
      <c r="A18" s="29" t="s">
        <v>405</v>
      </c>
      <c r="B18" s="29" t="s">
        <v>415</v>
      </c>
      <c r="C18" s="12">
        <v>20</v>
      </c>
      <c r="D18" s="12">
        <v>20</v>
      </c>
      <c r="E18" s="12">
        <v>20</v>
      </c>
      <c r="F18" s="12"/>
      <c r="G18" s="12"/>
      <c r="H18" s="12"/>
      <c r="I18" s="12"/>
      <c r="J18" s="12"/>
      <c r="K18" s="12"/>
      <c r="L18" s="12"/>
      <c r="M18" s="12">
        <v>20</v>
      </c>
      <c r="N18" s="13"/>
    </row>
    <row r="19" spans="1:14" ht="22.9" customHeight="1">
      <c r="A19" s="29" t="s">
        <v>405</v>
      </c>
      <c r="B19" s="29" t="s">
        <v>416</v>
      </c>
      <c r="C19" s="12">
        <v>1910.5</v>
      </c>
      <c r="D19" s="12">
        <v>1910.5</v>
      </c>
      <c r="E19" s="12">
        <v>1830.5</v>
      </c>
      <c r="F19" s="12">
        <v>80</v>
      </c>
      <c r="G19" s="12"/>
      <c r="H19" s="12"/>
      <c r="I19" s="12"/>
      <c r="J19" s="12"/>
      <c r="K19" s="12"/>
      <c r="L19" s="12"/>
      <c r="M19" s="12">
        <v>1910.5</v>
      </c>
      <c r="N19" s="13"/>
    </row>
    <row r="20" spans="1:14" ht="22.9" customHeight="1">
      <c r="A20" s="29" t="s">
        <v>405</v>
      </c>
      <c r="B20" s="29" t="s">
        <v>417</v>
      </c>
      <c r="C20" s="12">
        <v>59</v>
      </c>
      <c r="D20" s="12">
        <v>59</v>
      </c>
      <c r="E20" s="12">
        <v>59</v>
      </c>
      <c r="F20" s="12"/>
      <c r="G20" s="12"/>
      <c r="H20" s="12"/>
      <c r="I20" s="12"/>
      <c r="J20" s="12"/>
      <c r="K20" s="12"/>
      <c r="L20" s="12"/>
      <c r="M20" s="12">
        <v>59</v>
      </c>
      <c r="N20" s="13"/>
    </row>
    <row r="21" spans="1:14" ht="22.9" customHeight="1">
      <c r="A21" s="29" t="s">
        <v>405</v>
      </c>
      <c r="B21" s="29" t="s">
        <v>418</v>
      </c>
      <c r="C21" s="12">
        <v>167</v>
      </c>
      <c r="D21" s="12">
        <v>167</v>
      </c>
      <c r="E21" s="12">
        <v>167</v>
      </c>
      <c r="F21" s="12"/>
      <c r="G21" s="12"/>
      <c r="H21" s="12"/>
      <c r="I21" s="12"/>
      <c r="J21" s="12"/>
      <c r="K21" s="12"/>
      <c r="L21" s="12"/>
      <c r="M21" s="12">
        <v>167</v>
      </c>
      <c r="N21" s="13"/>
    </row>
    <row r="22" spans="1:14" ht="22.9" customHeight="1">
      <c r="A22" s="29" t="s">
        <v>405</v>
      </c>
      <c r="B22" s="29" t="s">
        <v>419</v>
      </c>
      <c r="C22" s="12">
        <v>44.1</v>
      </c>
      <c r="D22" s="12">
        <v>44.1</v>
      </c>
      <c r="E22" s="12">
        <v>44.1</v>
      </c>
      <c r="F22" s="12"/>
      <c r="G22" s="12"/>
      <c r="H22" s="12"/>
      <c r="I22" s="12"/>
      <c r="J22" s="12"/>
      <c r="K22" s="12"/>
      <c r="L22" s="12"/>
      <c r="M22" s="12">
        <v>44.1</v>
      </c>
      <c r="N22" s="13"/>
    </row>
    <row r="23" spans="1:14" ht="22.9" customHeight="1">
      <c r="A23" s="29" t="s">
        <v>405</v>
      </c>
      <c r="B23" s="29" t="s">
        <v>420</v>
      </c>
      <c r="C23" s="12">
        <v>628</v>
      </c>
      <c r="D23" s="12">
        <v>628</v>
      </c>
      <c r="E23" s="12">
        <v>628</v>
      </c>
      <c r="F23" s="12"/>
      <c r="G23" s="12"/>
      <c r="H23" s="12"/>
      <c r="I23" s="12"/>
      <c r="J23" s="12"/>
      <c r="K23" s="12"/>
      <c r="L23" s="12"/>
      <c r="M23" s="12">
        <v>628</v>
      </c>
      <c r="N23" s="13"/>
    </row>
    <row r="24" spans="1:14" ht="22.9" customHeight="1">
      <c r="A24" s="29" t="s">
        <v>405</v>
      </c>
      <c r="B24" s="29" t="s">
        <v>421</v>
      </c>
      <c r="C24" s="12">
        <v>42.7</v>
      </c>
      <c r="D24" s="12">
        <v>42.7</v>
      </c>
      <c r="E24" s="12">
        <v>42.7</v>
      </c>
      <c r="F24" s="12"/>
      <c r="G24" s="12"/>
      <c r="H24" s="12"/>
      <c r="I24" s="12"/>
      <c r="J24" s="12"/>
      <c r="K24" s="12"/>
      <c r="L24" s="12"/>
      <c r="M24" s="12">
        <v>42.7</v>
      </c>
      <c r="N24" s="13"/>
    </row>
    <row r="25" spans="1:14" ht="22.9" customHeight="1">
      <c r="A25" s="29" t="s">
        <v>405</v>
      </c>
      <c r="B25" s="29" t="s">
        <v>422</v>
      </c>
      <c r="C25" s="12">
        <v>20</v>
      </c>
      <c r="D25" s="12">
        <v>20</v>
      </c>
      <c r="E25" s="12">
        <v>20</v>
      </c>
      <c r="F25" s="12"/>
      <c r="G25" s="12"/>
      <c r="H25" s="12"/>
      <c r="I25" s="12"/>
      <c r="J25" s="12"/>
      <c r="K25" s="12"/>
      <c r="L25" s="12"/>
      <c r="M25" s="12">
        <v>20</v>
      </c>
      <c r="N25" s="13"/>
    </row>
    <row r="26" spans="1:14" ht="22.9" customHeight="1">
      <c r="A26" s="29" t="s">
        <v>405</v>
      </c>
      <c r="B26" s="29" t="s">
        <v>423</v>
      </c>
      <c r="C26" s="12">
        <v>250</v>
      </c>
      <c r="D26" s="12">
        <v>250</v>
      </c>
      <c r="E26" s="12">
        <v>250</v>
      </c>
      <c r="F26" s="12"/>
      <c r="G26" s="12"/>
      <c r="H26" s="12"/>
      <c r="I26" s="12"/>
      <c r="J26" s="12"/>
      <c r="K26" s="12"/>
      <c r="L26" s="12"/>
      <c r="M26" s="12">
        <v>250</v>
      </c>
      <c r="N26" s="13"/>
    </row>
    <row r="27" spans="1:14" ht="22.9" customHeight="1">
      <c r="A27" s="29" t="s">
        <v>405</v>
      </c>
      <c r="B27" s="29" t="s">
        <v>424</v>
      </c>
      <c r="C27" s="12">
        <v>35</v>
      </c>
      <c r="D27" s="12">
        <v>35</v>
      </c>
      <c r="E27" s="12">
        <v>35</v>
      </c>
      <c r="F27" s="12"/>
      <c r="G27" s="12"/>
      <c r="H27" s="12"/>
      <c r="I27" s="12"/>
      <c r="J27" s="12"/>
      <c r="K27" s="12"/>
      <c r="L27" s="12"/>
      <c r="M27" s="12">
        <v>35</v>
      </c>
      <c r="N27" s="13"/>
    </row>
    <row r="28" spans="1:14" ht="22.9" customHeight="1">
      <c r="A28" s="29" t="s">
        <v>405</v>
      </c>
      <c r="B28" s="29" t="s">
        <v>425</v>
      </c>
      <c r="C28" s="12">
        <v>325</v>
      </c>
      <c r="D28" s="12">
        <v>325</v>
      </c>
      <c r="E28" s="12">
        <v>325</v>
      </c>
      <c r="F28" s="12"/>
      <c r="G28" s="12"/>
      <c r="H28" s="12"/>
      <c r="I28" s="12"/>
      <c r="J28" s="12"/>
      <c r="K28" s="12"/>
      <c r="L28" s="12"/>
      <c r="M28" s="12">
        <v>325</v>
      </c>
      <c r="N28" s="13"/>
    </row>
    <row r="29" spans="1:14" ht="22.9" customHeight="1">
      <c r="A29" s="29" t="s">
        <v>405</v>
      </c>
      <c r="B29" s="29" t="s">
        <v>426</v>
      </c>
      <c r="C29" s="12">
        <v>157</v>
      </c>
      <c r="D29" s="12">
        <v>157</v>
      </c>
      <c r="E29" s="12">
        <v>157</v>
      </c>
      <c r="F29" s="12"/>
      <c r="G29" s="12"/>
      <c r="H29" s="12"/>
      <c r="I29" s="12"/>
      <c r="J29" s="12"/>
      <c r="K29" s="12"/>
      <c r="L29" s="12"/>
      <c r="M29" s="12">
        <v>157</v>
      </c>
      <c r="N29" s="13"/>
    </row>
    <row r="30" spans="1:14" ht="22.9" customHeight="1">
      <c r="A30" s="29" t="s">
        <v>405</v>
      </c>
      <c r="B30" s="29" t="s">
        <v>427</v>
      </c>
      <c r="C30" s="12">
        <v>48.3</v>
      </c>
      <c r="D30" s="12">
        <v>48.3</v>
      </c>
      <c r="E30" s="12">
        <v>48.3</v>
      </c>
      <c r="F30" s="12"/>
      <c r="G30" s="12"/>
      <c r="H30" s="12"/>
      <c r="I30" s="12"/>
      <c r="J30" s="12"/>
      <c r="K30" s="12"/>
      <c r="L30" s="12"/>
      <c r="M30" s="12">
        <v>48.3</v>
      </c>
      <c r="N30" s="13"/>
    </row>
    <row r="31" spans="1:14" ht="22.9" customHeight="1">
      <c r="A31" s="29" t="s">
        <v>405</v>
      </c>
      <c r="B31" s="29" t="s">
        <v>428</v>
      </c>
      <c r="C31" s="12">
        <v>60</v>
      </c>
      <c r="D31" s="12">
        <v>60</v>
      </c>
      <c r="E31" s="12">
        <v>60</v>
      </c>
      <c r="F31" s="12"/>
      <c r="G31" s="12"/>
      <c r="H31" s="12"/>
      <c r="I31" s="12"/>
      <c r="J31" s="12"/>
      <c r="K31" s="12"/>
      <c r="L31" s="12"/>
      <c r="M31" s="12">
        <v>60</v>
      </c>
      <c r="N31" s="13"/>
    </row>
    <row r="32" spans="1:14" ht="22.9" customHeight="1">
      <c r="A32" s="29" t="s">
        <v>405</v>
      </c>
      <c r="B32" s="29" t="s">
        <v>429</v>
      </c>
      <c r="C32" s="12">
        <v>300</v>
      </c>
      <c r="D32" s="12">
        <v>300</v>
      </c>
      <c r="E32" s="12">
        <v>300</v>
      </c>
      <c r="F32" s="12"/>
      <c r="G32" s="12"/>
      <c r="H32" s="12"/>
      <c r="I32" s="12"/>
      <c r="J32" s="12"/>
      <c r="K32" s="12"/>
      <c r="L32" s="12"/>
      <c r="M32" s="12">
        <v>300</v>
      </c>
      <c r="N32" s="13"/>
    </row>
    <row r="33" spans="1:14" ht="22.9" customHeight="1">
      <c r="A33" s="29" t="s">
        <v>405</v>
      </c>
      <c r="B33" s="29" t="s">
        <v>430</v>
      </c>
      <c r="C33" s="12">
        <v>200</v>
      </c>
      <c r="D33" s="12">
        <v>200</v>
      </c>
      <c r="E33" s="12">
        <v>200</v>
      </c>
      <c r="F33" s="12"/>
      <c r="G33" s="12"/>
      <c r="H33" s="12"/>
      <c r="I33" s="12"/>
      <c r="J33" s="12"/>
      <c r="K33" s="12"/>
      <c r="L33" s="12"/>
      <c r="M33" s="12">
        <v>200</v>
      </c>
      <c r="N33" s="13"/>
    </row>
    <row r="34" spans="1:14" ht="22.9" customHeight="1">
      <c r="A34" s="29" t="s">
        <v>405</v>
      </c>
      <c r="B34" s="29" t="s">
        <v>431</v>
      </c>
      <c r="C34" s="12">
        <v>234</v>
      </c>
      <c r="D34" s="12">
        <v>234</v>
      </c>
      <c r="E34" s="12">
        <v>234</v>
      </c>
      <c r="F34" s="12"/>
      <c r="G34" s="12"/>
      <c r="H34" s="12"/>
      <c r="I34" s="12"/>
      <c r="J34" s="12"/>
      <c r="K34" s="12"/>
      <c r="L34" s="12"/>
      <c r="M34" s="12">
        <v>234</v>
      </c>
      <c r="N34" s="13"/>
    </row>
    <row r="35" spans="1:14" ht="22.9" customHeight="1">
      <c r="A35" s="29" t="s">
        <v>405</v>
      </c>
      <c r="B35" s="29" t="s">
        <v>432</v>
      </c>
      <c r="C35" s="12">
        <v>15</v>
      </c>
      <c r="D35" s="12">
        <v>15</v>
      </c>
      <c r="E35" s="12">
        <v>15</v>
      </c>
      <c r="F35" s="12"/>
      <c r="G35" s="12"/>
      <c r="H35" s="12"/>
      <c r="I35" s="12"/>
      <c r="J35" s="12"/>
      <c r="K35" s="12"/>
      <c r="L35" s="12"/>
      <c r="M35" s="12">
        <v>15</v>
      </c>
      <c r="N35" s="13"/>
    </row>
    <row r="36" spans="1:14" ht="22.9" customHeight="1">
      <c r="A36" s="29" t="s">
        <v>405</v>
      </c>
      <c r="B36" s="29" t="s">
        <v>433</v>
      </c>
      <c r="C36" s="12">
        <v>200</v>
      </c>
      <c r="D36" s="12">
        <v>200</v>
      </c>
      <c r="E36" s="12">
        <v>200</v>
      </c>
      <c r="F36" s="12"/>
      <c r="G36" s="12"/>
      <c r="H36" s="12"/>
      <c r="I36" s="12"/>
      <c r="J36" s="12"/>
      <c r="K36" s="12"/>
      <c r="L36" s="12"/>
      <c r="M36" s="12">
        <v>200</v>
      </c>
      <c r="N36" s="13"/>
    </row>
    <row r="37" spans="1:14" ht="22.9" customHeight="1">
      <c r="A37" s="29" t="s">
        <v>405</v>
      </c>
      <c r="B37" s="29" t="s">
        <v>434</v>
      </c>
      <c r="C37" s="12">
        <v>196</v>
      </c>
      <c r="D37" s="12">
        <v>196</v>
      </c>
      <c r="E37" s="12">
        <v>196</v>
      </c>
      <c r="F37" s="12"/>
      <c r="G37" s="12"/>
      <c r="H37" s="12"/>
      <c r="I37" s="12"/>
      <c r="J37" s="12"/>
      <c r="K37" s="12"/>
      <c r="L37" s="12"/>
      <c r="M37" s="12">
        <v>196</v>
      </c>
      <c r="N37" s="13"/>
    </row>
    <row r="38" spans="1:14" ht="22.9" customHeight="1">
      <c r="A38" s="29" t="s">
        <v>405</v>
      </c>
      <c r="B38" s="29" t="s">
        <v>435</v>
      </c>
      <c r="C38" s="12">
        <v>64</v>
      </c>
      <c r="D38" s="12">
        <v>64</v>
      </c>
      <c r="E38" s="12">
        <v>64</v>
      </c>
      <c r="F38" s="12"/>
      <c r="G38" s="12"/>
      <c r="H38" s="12"/>
      <c r="I38" s="12"/>
      <c r="J38" s="12"/>
      <c r="K38" s="12"/>
      <c r="L38" s="12"/>
      <c r="M38" s="12">
        <v>64</v>
      </c>
      <c r="N38" s="13"/>
    </row>
    <row r="39" spans="1:14" ht="22.9" customHeight="1">
      <c r="A39" s="29" t="s">
        <v>405</v>
      </c>
      <c r="B39" s="29" t="s">
        <v>436</v>
      </c>
      <c r="C39" s="12">
        <v>20</v>
      </c>
      <c r="D39" s="12">
        <v>20</v>
      </c>
      <c r="E39" s="12">
        <v>20</v>
      </c>
      <c r="F39" s="12"/>
      <c r="G39" s="12"/>
      <c r="H39" s="12"/>
      <c r="I39" s="12"/>
      <c r="J39" s="12"/>
      <c r="K39" s="12"/>
      <c r="L39" s="12"/>
      <c r="M39" s="12">
        <v>20</v>
      </c>
      <c r="N39" s="13"/>
    </row>
    <row r="40" spans="1:14" ht="22.9" customHeight="1">
      <c r="A40" s="29" t="s">
        <v>405</v>
      </c>
      <c r="B40" s="29" t="s">
        <v>437</v>
      </c>
      <c r="C40" s="12">
        <v>180.5</v>
      </c>
      <c r="D40" s="12">
        <v>180.5</v>
      </c>
      <c r="E40" s="12">
        <v>180.5</v>
      </c>
      <c r="F40" s="12"/>
      <c r="G40" s="12"/>
      <c r="H40" s="12"/>
      <c r="I40" s="12"/>
      <c r="J40" s="12"/>
      <c r="K40" s="12"/>
      <c r="L40" s="12"/>
      <c r="M40" s="12">
        <v>180.5</v>
      </c>
      <c r="N40" s="13"/>
    </row>
    <row r="41" spans="1:14" ht="22.9" customHeight="1">
      <c r="A41" s="29" t="s">
        <v>405</v>
      </c>
      <c r="B41" s="29" t="s">
        <v>438</v>
      </c>
      <c r="C41" s="12">
        <v>40.5</v>
      </c>
      <c r="D41" s="12">
        <v>40.5</v>
      </c>
      <c r="E41" s="12">
        <v>40.5</v>
      </c>
      <c r="F41" s="12"/>
      <c r="G41" s="12"/>
      <c r="H41" s="12"/>
      <c r="I41" s="12"/>
      <c r="J41" s="12"/>
      <c r="K41" s="12"/>
      <c r="L41" s="12"/>
      <c r="M41" s="12">
        <v>40.5</v>
      </c>
      <c r="N41" s="13"/>
    </row>
    <row r="42" spans="1:14" ht="22.9" customHeight="1">
      <c r="A42" s="29" t="s">
        <v>405</v>
      </c>
      <c r="B42" s="29" t="s">
        <v>439</v>
      </c>
      <c r="C42" s="12">
        <v>30</v>
      </c>
      <c r="D42" s="12">
        <v>30</v>
      </c>
      <c r="E42" s="12">
        <v>30</v>
      </c>
      <c r="F42" s="12"/>
      <c r="G42" s="12"/>
      <c r="H42" s="12"/>
      <c r="I42" s="12"/>
      <c r="J42" s="12"/>
      <c r="K42" s="12"/>
      <c r="L42" s="12"/>
      <c r="M42" s="12">
        <v>30</v>
      </c>
      <c r="N42" s="13"/>
    </row>
    <row r="43" spans="1:14" ht="22.9" customHeight="1">
      <c r="A43" s="29" t="s">
        <v>405</v>
      </c>
      <c r="B43" s="29" t="s">
        <v>440</v>
      </c>
      <c r="C43" s="12">
        <v>70</v>
      </c>
      <c r="D43" s="12">
        <v>70</v>
      </c>
      <c r="E43" s="12">
        <v>70</v>
      </c>
      <c r="F43" s="12"/>
      <c r="G43" s="12"/>
      <c r="H43" s="12"/>
      <c r="I43" s="12"/>
      <c r="J43" s="12"/>
      <c r="K43" s="12"/>
      <c r="L43" s="12"/>
      <c r="M43" s="12">
        <v>70</v>
      </c>
      <c r="N43" s="13"/>
    </row>
    <row r="44" spans="1:14" ht="22.9" customHeight="1">
      <c r="A44" s="29" t="s">
        <v>405</v>
      </c>
      <c r="B44" s="29" t="s">
        <v>441</v>
      </c>
      <c r="C44" s="12">
        <v>20</v>
      </c>
      <c r="D44" s="12">
        <v>20</v>
      </c>
      <c r="E44" s="12">
        <v>20</v>
      </c>
      <c r="F44" s="12"/>
      <c r="G44" s="12"/>
      <c r="H44" s="12"/>
      <c r="I44" s="12"/>
      <c r="J44" s="12"/>
      <c r="K44" s="12"/>
      <c r="L44" s="12"/>
      <c r="M44" s="12">
        <v>20</v>
      </c>
      <c r="N44" s="13"/>
    </row>
    <row r="45" spans="1:14" ht="22.9" customHeight="1">
      <c r="A45" s="29" t="s">
        <v>405</v>
      </c>
      <c r="B45" s="29" t="s">
        <v>442</v>
      </c>
      <c r="C45" s="12">
        <v>10</v>
      </c>
      <c r="D45" s="12">
        <v>10</v>
      </c>
      <c r="E45" s="12">
        <v>10</v>
      </c>
      <c r="F45" s="12"/>
      <c r="G45" s="12"/>
      <c r="H45" s="12"/>
      <c r="I45" s="12"/>
      <c r="J45" s="12"/>
      <c r="K45" s="12"/>
      <c r="L45" s="12"/>
      <c r="M45" s="12">
        <v>10</v>
      </c>
      <c r="N45" s="13"/>
    </row>
    <row r="46" spans="1:14" ht="22.9" customHeight="1">
      <c r="A46" s="29" t="s">
        <v>405</v>
      </c>
      <c r="B46" s="29" t="s">
        <v>443</v>
      </c>
      <c r="C46" s="12">
        <v>269</v>
      </c>
      <c r="D46" s="12">
        <v>269</v>
      </c>
      <c r="E46" s="12">
        <v>269</v>
      </c>
      <c r="F46" s="12"/>
      <c r="G46" s="12"/>
      <c r="H46" s="12"/>
      <c r="I46" s="12"/>
      <c r="J46" s="12"/>
      <c r="K46" s="12"/>
      <c r="L46" s="12"/>
      <c r="M46" s="12">
        <v>269</v>
      </c>
      <c r="N46" s="13"/>
    </row>
    <row r="47" spans="1:14" ht="22.9" customHeight="1">
      <c r="A47" s="29" t="s">
        <v>405</v>
      </c>
      <c r="B47" s="29" t="s">
        <v>444</v>
      </c>
      <c r="C47" s="12">
        <v>42.1</v>
      </c>
      <c r="D47" s="12">
        <v>42.1</v>
      </c>
      <c r="E47" s="12">
        <v>42.1</v>
      </c>
      <c r="F47" s="12"/>
      <c r="G47" s="12"/>
      <c r="H47" s="12"/>
      <c r="I47" s="12"/>
      <c r="J47" s="12"/>
      <c r="K47" s="12"/>
      <c r="L47" s="12"/>
      <c r="M47" s="12">
        <v>42.1</v>
      </c>
      <c r="N47" s="13"/>
    </row>
    <row r="48" spans="1:14" ht="22.9" customHeight="1">
      <c r="A48" s="29" t="s">
        <v>405</v>
      </c>
      <c r="B48" s="29" t="s">
        <v>445</v>
      </c>
      <c r="C48" s="12">
        <v>11.9</v>
      </c>
      <c r="D48" s="12">
        <v>11.9</v>
      </c>
      <c r="E48" s="12">
        <v>11.9</v>
      </c>
      <c r="F48" s="12"/>
      <c r="G48" s="12"/>
      <c r="H48" s="12"/>
      <c r="I48" s="12"/>
      <c r="J48" s="12"/>
      <c r="K48" s="12"/>
      <c r="L48" s="12"/>
      <c r="M48" s="12">
        <v>11.9</v>
      </c>
      <c r="N48" s="13"/>
    </row>
    <row r="49" spans="1:14" ht="22.9" customHeight="1">
      <c r="A49" s="29" t="s">
        <v>405</v>
      </c>
      <c r="B49" s="29" t="s">
        <v>446</v>
      </c>
      <c r="C49" s="12">
        <v>70</v>
      </c>
      <c r="D49" s="12">
        <v>70</v>
      </c>
      <c r="E49" s="12">
        <v>70</v>
      </c>
      <c r="F49" s="12"/>
      <c r="G49" s="12"/>
      <c r="H49" s="12"/>
      <c r="I49" s="12"/>
      <c r="J49" s="12"/>
      <c r="K49" s="12"/>
      <c r="L49" s="12"/>
      <c r="M49" s="12">
        <v>70</v>
      </c>
      <c r="N49" s="13"/>
    </row>
    <row r="50" spans="1:14" ht="22.9" customHeight="1">
      <c r="A50" s="29" t="s">
        <v>405</v>
      </c>
      <c r="B50" s="29" t="s">
        <v>447</v>
      </c>
      <c r="C50" s="12">
        <v>20</v>
      </c>
      <c r="D50" s="12">
        <v>20</v>
      </c>
      <c r="E50" s="12">
        <v>20</v>
      </c>
      <c r="F50" s="12"/>
      <c r="G50" s="12"/>
      <c r="H50" s="12"/>
      <c r="I50" s="12"/>
      <c r="J50" s="12"/>
      <c r="K50" s="12"/>
      <c r="L50" s="12"/>
      <c r="M50" s="12">
        <v>20</v>
      </c>
      <c r="N50" s="13"/>
    </row>
    <row r="51" spans="1:14" ht="22.9" customHeight="1">
      <c r="A51" s="29" t="s">
        <v>405</v>
      </c>
      <c r="B51" s="29" t="s">
        <v>448</v>
      </c>
      <c r="C51" s="12">
        <v>16.8</v>
      </c>
      <c r="D51" s="12">
        <v>16.8</v>
      </c>
      <c r="E51" s="12">
        <v>16.8</v>
      </c>
      <c r="F51" s="12"/>
      <c r="G51" s="12"/>
      <c r="H51" s="12"/>
      <c r="I51" s="12"/>
      <c r="J51" s="12"/>
      <c r="K51" s="12"/>
      <c r="L51" s="12"/>
      <c r="M51" s="12">
        <v>16.8</v>
      </c>
      <c r="N51" s="13"/>
    </row>
    <row r="52" spans="1:14" ht="22.9" customHeight="1">
      <c r="A52" s="29" t="s">
        <v>405</v>
      </c>
      <c r="B52" s="29" t="s">
        <v>449</v>
      </c>
      <c r="C52" s="12">
        <v>210</v>
      </c>
      <c r="D52" s="12">
        <v>210</v>
      </c>
      <c r="E52" s="12">
        <v>210</v>
      </c>
      <c r="F52" s="12"/>
      <c r="G52" s="12"/>
      <c r="H52" s="12"/>
      <c r="I52" s="12"/>
      <c r="J52" s="12"/>
      <c r="K52" s="12"/>
      <c r="L52" s="12"/>
      <c r="M52" s="12">
        <v>210</v>
      </c>
      <c r="N52" s="13"/>
    </row>
    <row r="53" spans="1:14" ht="22.9" customHeight="1">
      <c r="A53" s="29" t="s">
        <v>405</v>
      </c>
      <c r="B53" s="29" t="s">
        <v>450</v>
      </c>
      <c r="C53" s="12">
        <v>20</v>
      </c>
      <c r="D53" s="12">
        <v>20</v>
      </c>
      <c r="E53" s="12">
        <v>20</v>
      </c>
      <c r="F53" s="12"/>
      <c r="G53" s="12"/>
      <c r="H53" s="12"/>
      <c r="I53" s="12"/>
      <c r="J53" s="12"/>
      <c r="K53" s="12"/>
      <c r="L53" s="12"/>
      <c r="M53" s="12">
        <v>20</v>
      </c>
      <c r="N53" s="13"/>
    </row>
    <row r="54" spans="1:14" ht="22.9" customHeight="1">
      <c r="A54" s="29" t="s">
        <v>405</v>
      </c>
      <c r="B54" s="29" t="s">
        <v>451</v>
      </c>
      <c r="C54" s="12">
        <v>100</v>
      </c>
      <c r="D54" s="12">
        <v>100</v>
      </c>
      <c r="E54" s="12">
        <v>100</v>
      </c>
      <c r="F54" s="12"/>
      <c r="G54" s="12"/>
      <c r="H54" s="12"/>
      <c r="I54" s="12"/>
      <c r="J54" s="12"/>
      <c r="K54" s="12"/>
      <c r="L54" s="12"/>
      <c r="M54" s="12">
        <v>100</v>
      </c>
      <c r="N54" s="13"/>
    </row>
    <row r="55" spans="1:14" ht="22.9" customHeight="1">
      <c r="A55" s="29" t="s">
        <v>405</v>
      </c>
      <c r="B55" s="29" t="s">
        <v>452</v>
      </c>
      <c r="C55" s="12">
        <v>520</v>
      </c>
      <c r="D55" s="12">
        <v>520</v>
      </c>
      <c r="E55" s="12">
        <v>520</v>
      </c>
      <c r="F55" s="12"/>
      <c r="G55" s="12"/>
      <c r="H55" s="12"/>
      <c r="I55" s="12"/>
      <c r="J55" s="12"/>
      <c r="K55" s="12"/>
      <c r="L55" s="12"/>
      <c r="M55" s="12">
        <v>520</v>
      </c>
      <c r="N55" s="13"/>
    </row>
    <row r="56" spans="1:14" ht="22.9" customHeight="1">
      <c r="A56" s="29" t="s">
        <v>453</v>
      </c>
      <c r="B56" s="29" t="s">
        <v>454</v>
      </c>
      <c r="C56" s="12">
        <v>120</v>
      </c>
      <c r="D56" s="12">
        <v>120</v>
      </c>
      <c r="E56" s="12"/>
      <c r="F56" s="12">
        <v>120</v>
      </c>
      <c r="G56" s="12"/>
      <c r="H56" s="12"/>
      <c r="I56" s="12"/>
      <c r="J56" s="12"/>
      <c r="K56" s="12"/>
      <c r="L56" s="12"/>
      <c r="M56" s="12">
        <v>120</v>
      </c>
      <c r="N56" s="13"/>
    </row>
    <row r="57" spans="1:14" ht="22.9" customHeight="1">
      <c r="A57" s="29" t="s">
        <v>455</v>
      </c>
      <c r="B57" s="29" t="s">
        <v>456</v>
      </c>
      <c r="C57" s="12">
        <v>132</v>
      </c>
      <c r="D57" s="12">
        <v>132</v>
      </c>
      <c r="E57" s="12"/>
      <c r="F57" s="12">
        <v>132</v>
      </c>
      <c r="G57" s="12"/>
      <c r="H57" s="12"/>
      <c r="I57" s="12"/>
      <c r="J57" s="12"/>
      <c r="K57" s="12"/>
      <c r="L57" s="12"/>
      <c r="M57" s="12">
        <v>132</v>
      </c>
      <c r="N57" s="13"/>
    </row>
    <row r="58" spans="1:14" ht="22.9" customHeight="1">
      <c r="A58" s="29" t="s">
        <v>457</v>
      </c>
      <c r="B58" s="29" t="s">
        <v>458</v>
      </c>
      <c r="C58" s="12">
        <v>38</v>
      </c>
      <c r="D58" s="12">
        <v>38</v>
      </c>
      <c r="E58" s="12"/>
      <c r="F58" s="12">
        <v>38</v>
      </c>
      <c r="G58" s="12"/>
      <c r="H58" s="12"/>
      <c r="I58" s="12"/>
      <c r="J58" s="12"/>
      <c r="K58" s="12"/>
      <c r="L58" s="12"/>
      <c r="M58" s="12">
        <v>38</v>
      </c>
      <c r="N58" s="13"/>
    </row>
    <row r="59" spans="1:14" ht="22.9" customHeight="1">
      <c r="A59" s="29" t="s">
        <v>459</v>
      </c>
      <c r="B59" s="29" t="s">
        <v>460</v>
      </c>
      <c r="C59" s="12">
        <v>8.9920000000000009</v>
      </c>
      <c r="D59" s="12">
        <v>8.9920000000000009</v>
      </c>
      <c r="E59" s="12">
        <v>8.9920000000000009</v>
      </c>
      <c r="F59" s="12"/>
      <c r="G59" s="12"/>
      <c r="H59" s="12"/>
      <c r="I59" s="12"/>
      <c r="J59" s="12"/>
      <c r="K59" s="12"/>
      <c r="L59" s="12"/>
      <c r="M59" s="12">
        <v>8.9920000000000009</v>
      </c>
      <c r="N59" s="13"/>
    </row>
    <row r="60" spans="1:14" ht="22.9" customHeight="1">
      <c r="A60" s="29" t="s">
        <v>459</v>
      </c>
      <c r="B60" s="29" t="s">
        <v>456</v>
      </c>
      <c r="C60" s="12">
        <v>156</v>
      </c>
      <c r="D60" s="12">
        <v>156</v>
      </c>
      <c r="E60" s="12"/>
      <c r="F60" s="12">
        <v>156</v>
      </c>
      <c r="G60" s="12"/>
      <c r="H60" s="12"/>
      <c r="I60" s="12"/>
      <c r="J60" s="12"/>
      <c r="K60" s="12"/>
      <c r="L60" s="12"/>
      <c r="M60" s="12">
        <v>156</v>
      </c>
      <c r="N60" s="13"/>
    </row>
    <row r="61" spans="1:14" ht="22.9" customHeight="1">
      <c r="A61" s="29" t="s">
        <v>459</v>
      </c>
      <c r="B61" s="29" t="s">
        <v>461</v>
      </c>
      <c r="C61" s="12">
        <v>9</v>
      </c>
      <c r="D61" s="12">
        <v>9</v>
      </c>
      <c r="E61" s="12">
        <v>9</v>
      </c>
      <c r="F61" s="12"/>
      <c r="G61" s="12"/>
      <c r="H61" s="12"/>
      <c r="I61" s="12"/>
      <c r="J61" s="12"/>
      <c r="K61" s="12"/>
      <c r="L61" s="12"/>
      <c r="M61" s="12">
        <v>9</v>
      </c>
      <c r="N61" s="13"/>
    </row>
    <row r="62" spans="1:14" ht="22.9" customHeight="1">
      <c r="A62" s="29" t="s">
        <v>462</v>
      </c>
      <c r="B62" s="29" t="s">
        <v>463</v>
      </c>
      <c r="C62" s="12">
        <v>11.75</v>
      </c>
      <c r="D62" s="12">
        <v>11.75</v>
      </c>
      <c r="E62" s="12">
        <v>11.75</v>
      </c>
      <c r="F62" s="12"/>
      <c r="G62" s="12"/>
      <c r="H62" s="12"/>
      <c r="I62" s="12"/>
      <c r="J62" s="12"/>
      <c r="K62" s="12"/>
      <c r="L62" s="12"/>
      <c r="M62" s="12">
        <v>11.75</v>
      </c>
      <c r="N62" s="13"/>
    </row>
    <row r="63" spans="1:14" ht="22.9" customHeight="1">
      <c r="A63" s="29" t="s">
        <v>464</v>
      </c>
      <c r="B63" s="29" t="s">
        <v>465</v>
      </c>
      <c r="C63" s="12">
        <v>20</v>
      </c>
      <c r="D63" s="12">
        <v>20</v>
      </c>
      <c r="E63" s="12">
        <v>20</v>
      </c>
      <c r="F63" s="12"/>
      <c r="G63" s="12"/>
      <c r="H63" s="12"/>
      <c r="I63" s="12"/>
      <c r="J63" s="12"/>
      <c r="K63" s="12"/>
      <c r="L63" s="12"/>
      <c r="M63" s="12">
        <v>20</v>
      </c>
      <c r="N63" s="13"/>
    </row>
    <row r="64" spans="1:14" ht="22.9" customHeight="1">
      <c r="A64" s="29" t="s">
        <v>466</v>
      </c>
      <c r="B64" s="29" t="s">
        <v>458</v>
      </c>
      <c r="C64" s="12">
        <v>7.2</v>
      </c>
      <c r="D64" s="12">
        <v>7.2</v>
      </c>
      <c r="E64" s="12">
        <v>7.2</v>
      </c>
      <c r="F64" s="12"/>
      <c r="G64" s="12"/>
      <c r="H64" s="12"/>
      <c r="I64" s="12"/>
      <c r="J64" s="12"/>
      <c r="K64" s="12"/>
      <c r="L64" s="12"/>
      <c r="M64" s="12">
        <v>7.2</v>
      </c>
      <c r="N64" s="13"/>
    </row>
    <row r="65" spans="1:14" ht="22.9" customHeight="1">
      <c r="A65" s="29" t="s">
        <v>467</v>
      </c>
      <c r="B65" s="29" t="s">
        <v>458</v>
      </c>
      <c r="C65" s="12">
        <v>9</v>
      </c>
      <c r="D65" s="12">
        <v>9</v>
      </c>
      <c r="E65" s="12">
        <v>9</v>
      </c>
      <c r="F65" s="12"/>
      <c r="G65" s="12"/>
      <c r="H65" s="12"/>
      <c r="I65" s="12"/>
      <c r="J65" s="12"/>
      <c r="K65" s="12"/>
      <c r="L65" s="12"/>
      <c r="M65" s="12">
        <v>9</v>
      </c>
      <c r="N65" s="13"/>
    </row>
    <row r="66" spans="1:14" ht="22.9" customHeight="1">
      <c r="A66" s="29" t="s">
        <v>468</v>
      </c>
      <c r="B66" s="29" t="s">
        <v>456</v>
      </c>
      <c r="C66" s="12">
        <v>9</v>
      </c>
      <c r="D66" s="12">
        <v>9</v>
      </c>
      <c r="E66" s="12">
        <v>9</v>
      </c>
      <c r="F66" s="12"/>
      <c r="G66" s="12"/>
      <c r="H66" s="12"/>
      <c r="I66" s="12"/>
      <c r="J66" s="12"/>
      <c r="K66" s="12"/>
      <c r="L66" s="12"/>
      <c r="M66" s="12">
        <v>9</v>
      </c>
      <c r="N66" s="13"/>
    </row>
    <row r="67" spans="1:14" ht="22.9" customHeight="1">
      <c r="A67" s="29" t="s">
        <v>469</v>
      </c>
      <c r="B67" s="29" t="s">
        <v>458</v>
      </c>
      <c r="C67" s="12">
        <v>7.2</v>
      </c>
      <c r="D67" s="12">
        <v>7.2</v>
      </c>
      <c r="E67" s="12">
        <v>7.2</v>
      </c>
      <c r="F67" s="12"/>
      <c r="G67" s="12"/>
      <c r="H67" s="12"/>
      <c r="I67" s="12"/>
      <c r="J67" s="12"/>
      <c r="K67" s="12"/>
      <c r="L67" s="12"/>
      <c r="M67" s="12">
        <v>7.2</v>
      </c>
      <c r="N67" s="13"/>
    </row>
    <row r="68" spans="1:14" ht="22.9" customHeight="1">
      <c r="A68" s="29" t="s">
        <v>470</v>
      </c>
      <c r="B68" s="29" t="s">
        <v>456</v>
      </c>
      <c r="C68" s="12">
        <v>7.2</v>
      </c>
      <c r="D68" s="12">
        <v>7.2</v>
      </c>
      <c r="E68" s="12">
        <v>7.2</v>
      </c>
      <c r="F68" s="12"/>
      <c r="G68" s="12"/>
      <c r="H68" s="12"/>
      <c r="I68" s="12"/>
      <c r="J68" s="12"/>
      <c r="K68" s="12"/>
      <c r="L68" s="12"/>
      <c r="M68" s="12">
        <v>7.2</v>
      </c>
      <c r="N68" s="13"/>
    </row>
    <row r="69" spans="1:14" ht="22.9" customHeight="1">
      <c r="A69" s="29" t="s">
        <v>471</v>
      </c>
      <c r="B69" s="29" t="s">
        <v>458</v>
      </c>
      <c r="C69" s="12">
        <v>7.2</v>
      </c>
      <c r="D69" s="12">
        <v>7.2</v>
      </c>
      <c r="E69" s="12">
        <v>7.2</v>
      </c>
      <c r="F69" s="12"/>
      <c r="G69" s="12"/>
      <c r="H69" s="12"/>
      <c r="I69" s="12"/>
      <c r="J69" s="12"/>
      <c r="K69" s="12"/>
      <c r="L69" s="12"/>
      <c r="M69" s="12">
        <v>7.2</v>
      </c>
      <c r="N69" s="13"/>
    </row>
    <row r="70" spans="1:14" ht="22.9" customHeight="1">
      <c r="A70" s="29" t="s">
        <v>472</v>
      </c>
      <c r="B70" s="29" t="s">
        <v>458</v>
      </c>
      <c r="C70" s="12">
        <v>7.2</v>
      </c>
      <c r="D70" s="12">
        <v>7.2</v>
      </c>
      <c r="E70" s="12">
        <v>7.2</v>
      </c>
      <c r="F70" s="12"/>
      <c r="G70" s="12"/>
      <c r="H70" s="12"/>
      <c r="I70" s="12"/>
      <c r="J70" s="12"/>
      <c r="K70" s="12"/>
      <c r="L70" s="12"/>
      <c r="M70" s="12">
        <v>7.2</v>
      </c>
      <c r="N70" s="13"/>
    </row>
    <row r="71" spans="1:14" ht="22.9" customHeight="1">
      <c r="A71" s="29" t="s">
        <v>473</v>
      </c>
      <c r="B71" s="29" t="s">
        <v>474</v>
      </c>
      <c r="C71" s="12">
        <v>7.2</v>
      </c>
      <c r="D71" s="12">
        <v>7.2</v>
      </c>
      <c r="E71" s="12">
        <v>7.2</v>
      </c>
      <c r="F71" s="12"/>
      <c r="G71" s="12"/>
      <c r="H71" s="12"/>
      <c r="I71" s="12"/>
      <c r="J71" s="12"/>
      <c r="K71" s="12"/>
      <c r="L71" s="12"/>
      <c r="M71" s="12">
        <v>7.2</v>
      </c>
      <c r="N71" s="13"/>
    </row>
    <row r="72" spans="1:14" ht="22.9" customHeight="1">
      <c r="A72" s="29" t="s">
        <v>475</v>
      </c>
      <c r="B72" s="29" t="s">
        <v>476</v>
      </c>
      <c r="C72" s="12">
        <v>7.2</v>
      </c>
      <c r="D72" s="12">
        <v>7.2</v>
      </c>
      <c r="E72" s="12">
        <v>7.2</v>
      </c>
      <c r="F72" s="12"/>
      <c r="G72" s="12"/>
      <c r="H72" s="12"/>
      <c r="I72" s="12"/>
      <c r="J72" s="12"/>
      <c r="K72" s="12"/>
      <c r="L72" s="12"/>
      <c r="M72" s="12">
        <v>7.2</v>
      </c>
      <c r="N72" s="13"/>
    </row>
    <row r="73" spans="1:14" ht="22.9" customHeight="1">
      <c r="A73" s="29" t="s">
        <v>477</v>
      </c>
      <c r="B73" s="29" t="s">
        <v>478</v>
      </c>
      <c r="C73" s="12">
        <v>7.2</v>
      </c>
      <c r="D73" s="12">
        <v>7.2</v>
      </c>
      <c r="E73" s="12">
        <v>7.2</v>
      </c>
      <c r="F73" s="12"/>
      <c r="G73" s="12"/>
      <c r="H73" s="12"/>
      <c r="I73" s="12"/>
      <c r="J73" s="12"/>
      <c r="K73" s="12"/>
      <c r="L73" s="12"/>
      <c r="M73" s="12">
        <v>7.2</v>
      </c>
      <c r="N73" s="13"/>
    </row>
    <row r="74" spans="1:14" ht="22.9" customHeight="1">
      <c r="A74" s="29" t="s">
        <v>479</v>
      </c>
      <c r="B74" s="29" t="s">
        <v>458</v>
      </c>
      <c r="C74" s="12">
        <v>7.6</v>
      </c>
      <c r="D74" s="12">
        <v>7.6</v>
      </c>
      <c r="E74" s="12">
        <v>7.6</v>
      </c>
      <c r="F74" s="12"/>
      <c r="G74" s="12"/>
      <c r="H74" s="12"/>
      <c r="I74" s="12"/>
      <c r="J74" s="12"/>
      <c r="K74" s="12"/>
      <c r="L74" s="12"/>
      <c r="M74" s="12">
        <v>7.6</v>
      </c>
      <c r="N74" s="13"/>
    </row>
    <row r="75" spans="1:14" ht="22.9" customHeight="1">
      <c r="A75" s="29" t="s">
        <v>480</v>
      </c>
      <c r="B75" s="29" t="s">
        <v>481</v>
      </c>
      <c r="C75" s="12">
        <v>7.2</v>
      </c>
      <c r="D75" s="12">
        <v>7.2</v>
      </c>
      <c r="E75" s="12">
        <v>7.2</v>
      </c>
      <c r="F75" s="12"/>
      <c r="G75" s="12"/>
      <c r="H75" s="12"/>
      <c r="I75" s="12"/>
      <c r="J75" s="12"/>
      <c r="K75" s="12"/>
      <c r="L75" s="12"/>
      <c r="M75" s="12">
        <v>7.2</v>
      </c>
      <c r="N75" s="13"/>
    </row>
    <row r="76" spans="1:14" ht="22.9" customHeight="1">
      <c r="A76" s="29" t="s">
        <v>482</v>
      </c>
      <c r="B76" s="29" t="s">
        <v>458</v>
      </c>
      <c r="C76" s="12">
        <v>7.2</v>
      </c>
      <c r="D76" s="12">
        <v>7.2</v>
      </c>
      <c r="E76" s="12">
        <v>7.2</v>
      </c>
      <c r="F76" s="12"/>
      <c r="G76" s="12"/>
      <c r="H76" s="12"/>
      <c r="I76" s="12"/>
      <c r="J76" s="12"/>
      <c r="K76" s="12"/>
      <c r="L76" s="12"/>
      <c r="M76" s="12">
        <v>7.2</v>
      </c>
      <c r="N76" s="13"/>
    </row>
    <row r="77" spans="1:14" ht="22.9" customHeight="1">
      <c r="A77" s="29" t="s">
        <v>483</v>
      </c>
      <c r="B77" s="29" t="s">
        <v>458</v>
      </c>
      <c r="C77" s="12">
        <v>7.2</v>
      </c>
      <c r="D77" s="12">
        <v>7.2</v>
      </c>
      <c r="E77" s="12">
        <v>7.2</v>
      </c>
      <c r="F77" s="12"/>
      <c r="G77" s="12"/>
      <c r="H77" s="12"/>
      <c r="I77" s="12"/>
      <c r="J77" s="12"/>
      <c r="K77" s="12"/>
      <c r="L77" s="12"/>
      <c r="M77" s="12">
        <v>7.2</v>
      </c>
      <c r="N77" s="13"/>
    </row>
    <row r="78" spans="1:14" ht="22.9" customHeight="1">
      <c r="A78" s="29" t="s">
        <v>484</v>
      </c>
      <c r="B78" s="29" t="s">
        <v>458</v>
      </c>
      <c r="C78" s="12">
        <v>7.2</v>
      </c>
      <c r="D78" s="12">
        <v>7.2</v>
      </c>
      <c r="E78" s="12">
        <v>7.2</v>
      </c>
      <c r="F78" s="12"/>
      <c r="G78" s="12"/>
      <c r="H78" s="12"/>
      <c r="I78" s="12"/>
      <c r="J78" s="12"/>
      <c r="K78" s="12"/>
      <c r="L78" s="12"/>
      <c r="M78" s="12">
        <v>7.2</v>
      </c>
      <c r="N78" s="13"/>
    </row>
    <row r="79" spans="1:14" ht="22.9" customHeight="1">
      <c r="A79" s="29" t="s">
        <v>485</v>
      </c>
      <c r="B79" s="29" t="s">
        <v>458</v>
      </c>
      <c r="C79" s="12">
        <v>9</v>
      </c>
      <c r="D79" s="12">
        <v>9</v>
      </c>
      <c r="E79" s="12">
        <v>9</v>
      </c>
      <c r="F79" s="12"/>
      <c r="G79" s="12"/>
      <c r="H79" s="12"/>
      <c r="I79" s="12"/>
      <c r="J79" s="12"/>
      <c r="K79" s="12"/>
      <c r="L79" s="12"/>
      <c r="M79" s="12">
        <v>9</v>
      </c>
      <c r="N79" s="13"/>
    </row>
    <row r="80" spans="1:14" ht="22.9" customHeight="1">
      <c r="A80" s="29" t="s">
        <v>486</v>
      </c>
      <c r="B80" s="29" t="s">
        <v>458</v>
      </c>
      <c r="C80" s="12">
        <v>9</v>
      </c>
      <c r="D80" s="12">
        <v>9</v>
      </c>
      <c r="E80" s="12">
        <v>9</v>
      </c>
      <c r="F80" s="12"/>
      <c r="G80" s="12"/>
      <c r="H80" s="12"/>
      <c r="I80" s="12"/>
      <c r="J80" s="12"/>
      <c r="K80" s="12"/>
      <c r="L80" s="12"/>
      <c r="M80" s="12">
        <v>9</v>
      </c>
      <c r="N80" s="13"/>
    </row>
    <row r="81" spans="1:4" ht="16.350000000000001" customHeight="1">
      <c r="A81" s="209" t="s">
        <v>257</v>
      </c>
      <c r="B81" s="209"/>
      <c r="C81" s="209"/>
      <c r="D81" s="209"/>
    </row>
  </sheetData>
  <mergeCells count="16">
    <mergeCell ref="A81:D81"/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963"/>
  <sheetViews>
    <sheetView workbookViewId="0">
      <pane ySplit="5" topLeftCell="A950" activePane="bottomLeft" state="frozen"/>
      <selection pane="bottomLeft" activeCell="C6" sqref="C6:C962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spans="1:13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8" t="s">
        <v>487</v>
      </c>
    </row>
    <row r="2" spans="1:13" ht="37.9" customHeight="1">
      <c r="A2" s="4"/>
      <c r="B2" s="4"/>
      <c r="C2" s="190" t="s">
        <v>34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3">
      <c r="A3" s="193" t="s">
        <v>1732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4" t="s">
        <v>37</v>
      </c>
      <c r="M3" s="194"/>
    </row>
    <row r="4" spans="1:13" ht="33.6" customHeight="1">
      <c r="A4" s="195" t="s">
        <v>210</v>
      </c>
      <c r="B4" s="195" t="s">
        <v>488</v>
      </c>
      <c r="C4" s="195" t="s">
        <v>489</v>
      </c>
      <c r="D4" s="195" t="s">
        <v>490</v>
      </c>
      <c r="E4" s="195" t="s">
        <v>491</v>
      </c>
      <c r="F4" s="195"/>
      <c r="G4" s="195"/>
      <c r="H4" s="195"/>
      <c r="I4" s="195"/>
      <c r="J4" s="195"/>
      <c r="K4" s="195"/>
      <c r="L4" s="195"/>
      <c r="M4" s="195"/>
    </row>
    <row r="5" spans="1:13" ht="36.200000000000003" customHeight="1">
      <c r="A5" s="195"/>
      <c r="B5" s="195"/>
      <c r="C5" s="195"/>
      <c r="D5" s="195"/>
      <c r="E5" s="10" t="s">
        <v>492</v>
      </c>
      <c r="F5" s="10" t="s">
        <v>493</v>
      </c>
      <c r="G5" s="10" t="s">
        <v>494</v>
      </c>
      <c r="H5" s="10" t="s">
        <v>495</v>
      </c>
      <c r="I5" s="10" t="s">
        <v>496</v>
      </c>
      <c r="J5" s="10" t="s">
        <v>497</v>
      </c>
      <c r="K5" s="10" t="s">
        <v>498</v>
      </c>
      <c r="L5" s="10" t="s">
        <v>499</v>
      </c>
      <c r="M5" s="10" t="s">
        <v>500</v>
      </c>
    </row>
    <row r="6" spans="1:13" ht="18.2" customHeight="1">
      <c r="A6" s="17" t="s">
        <v>501</v>
      </c>
      <c r="B6" s="17" t="s">
        <v>160</v>
      </c>
      <c r="C6" s="15">
        <v>6959.92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9.25" customHeight="1">
      <c r="A7" s="213" t="s">
        <v>161</v>
      </c>
      <c r="B7" s="213" t="s">
        <v>502</v>
      </c>
      <c r="C7" s="214">
        <v>250</v>
      </c>
      <c r="D7" s="213" t="s">
        <v>503</v>
      </c>
      <c r="E7" s="215" t="s">
        <v>504</v>
      </c>
      <c r="F7" s="34" t="s">
        <v>505</v>
      </c>
      <c r="G7" s="13" t="s">
        <v>503</v>
      </c>
      <c r="H7" s="13" t="s">
        <v>506</v>
      </c>
      <c r="I7" s="13" t="s">
        <v>507</v>
      </c>
      <c r="J7" s="13" t="s">
        <v>508</v>
      </c>
      <c r="K7" s="13" t="s">
        <v>509</v>
      </c>
      <c r="L7" s="13" t="s">
        <v>510</v>
      </c>
      <c r="M7" s="13"/>
    </row>
    <row r="8" spans="1:13" ht="24.4" customHeight="1">
      <c r="A8" s="213"/>
      <c r="B8" s="213"/>
      <c r="C8" s="214"/>
      <c r="D8" s="213"/>
      <c r="E8" s="215"/>
      <c r="F8" s="34" t="s">
        <v>511</v>
      </c>
      <c r="G8" s="13"/>
      <c r="H8" s="13"/>
      <c r="I8" s="13"/>
      <c r="J8" s="13"/>
      <c r="K8" s="13"/>
      <c r="L8" s="13"/>
      <c r="M8" s="13"/>
    </row>
    <row r="9" spans="1:13" ht="24.4" customHeight="1">
      <c r="A9" s="213"/>
      <c r="B9" s="213"/>
      <c r="C9" s="214"/>
      <c r="D9" s="213"/>
      <c r="E9" s="215"/>
      <c r="F9" s="34" t="s">
        <v>512</v>
      </c>
      <c r="G9" s="13"/>
      <c r="H9" s="13"/>
      <c r="I9" s="13"/>
      <c r="J9" s="13"/>
      <c r="K9" s="13"/>
      <c r="L9" s="13"/>
      <c r="M9" s="13"/>
    </row>
    <row r="10" spans="1:13" ht="24.4" customHeight="1">
      <c r="A10" s="213"/>
      <c r="B10" s="213"/>
      <c r="C10" s="214"/>
      <c r="D10" s="213"/>
      <c r="E10" s="215" t="s">
        <v>513</v>
      </c>
      <c r="F10" s="34" t="s">
        <v>514</v>
      </c>
      <c r="G10" s="13" t="s">
        <v>515</v>
      </c>
      <c r="H10" s="13" t="s">
        <v>516</v>
      </c>
      <c r="I10" s="13" t="s">
        <v>515</v>
      </c>
      <c r="J10" s="13" t="s">
        <v>517</v>
      </c>
      <c r="K10" s="13" t="s">
        <v>509</v>
      </c>
      <c r="L10" s="13" t="s">
        <v>510</v>
      </c>
      <c r="M10" s="13"/>
    </row>
    <row r="11" spans="1:13" ht="29.25" customHeight="1">
      <c r="A11" s="213"/>
      <c r="B11" s="213"/>
      <c r="C11" s="214"/>
      <c r="D11" s="213"/>
      <c r="E11" s="215"/>
      <c r="F11" s="34" t="s">
        <v>518</v>
      </c>
      <c r="G11" s="13" t="s">
        <v>519</v>
      </c>
      <c r="H11" s="13" t="s">
        <v>516</v>
      </c>
      <c r="I11" s="13" t="s">
        <v>520</v>
      </c>
      <c r="J11" s="13" t="s">
        <v>521</v>
      </c>
      <c r="K11" s="13" t="s">
        <v>509</v>
      </c>
      <c r="L11" s="13" t="s">
        <v>510</v>
      </c>
      <c r="M11" s="13"/>
    </row>
    <row r="12" spans="1:13" ht="39.6" customHeight="1">
      <c r="A12" s="213"/>
      <c r="B12" s="213"/>
      <c r="C12" s="214"/>
      <c r="D12" s="213"/>
      <c r="E12" s="215"/>
      <c r="F12" s="34" t="s">
        <v>522</v>
      </c>
      <c r="G12" s="13" t="s">
        <v>523</v>
      </c>
      <c r="H12" s="13" t="s">
        <v>524</v>
      </c>
      <c r="I12" s="13" t="s">
        <v>525</v>
      </c>
      <c r="J12" s="13" t="s">
        <v>526</v>
      </c>
      <c r="K12" s="13" t="s">
        <v>509</v>
      </c>
      <c r="L12" s="13" t="s">
        <v>527</v>
      </c>
      <c r="M12" s="13"/>
    </row>
    <row r="13" spans="1:13" ht="24.4" customHeight="1">
      <c r="A13" s="213"/>
      <c r="B13" s="213"/>
      <c r="C13" s="214"/>
      <c r="D13" s="213"/>
      <c r="E13" s="215" t="s">
        <v>528</v>
      </c>
      <c r="F13" s="34" t="s">
        <v>529</v>
      </c>
      <c r="G13" s="13"/>
      <c r="H13" s="13"/>
      <c r="I13" s="13"/>
      <c r="J13" s="13"/>
      <c r="K13" s="13"/>
      <c r="L13" s="13"/>
      <c r="M13" s="13"/>
    </row>
    <row r="14" spans="1:13" ht="39.6" customHeight="1">
      <c r="A14" s="213"/>
      <c r="B14" s="213"/>
      <c r="C14" s="214"/>
      <c r="D14" s="213"/>
      <c r="E14" s="215"/>
      <c r="F14" s="34" t="s">
        <v>530</v>
      </c>
      <c r="G14" s="13" t="s">
        <v>531</v>
      </c>
      <c r="H14" s="13" t="s">
        <v>532</v>
      </c>
      <c r="I14" s="13" t="s">
        <v>533</v>
      </c>
      <c r="J14" s="13" t="s">
        <v>534</v>
      </c>
      <c r="K14" s="13" t="s">
        <v>535</v>
      </c>
      <c r="L14" s="13" t="s">
        <v>510</v>
      </c>
      <c r="M14" s="13"/>
    </row>
    <row r="15" spans="1:13" ht="24.4" customHeight="1">
      <c r="A15" s="213"/>
      <c r="B15" s="213"/>
      <c r="C15" s="214"/>
      <c r="D15" s="213"/>
      <c r="E15" s="215"/>
      <c r="F15" s="34" t="s">
        <v>536</v>
      </c>
      <c r="G15" s="13"/>
      <c r="H15" s="13"/>
      <c r="I15" s="13"/>
      <c r="J15" s="13"/>
      <c r="K15" s="13"/>
      <c r="L15" s="13"/>
      <c r="M15" s="13"/>
    </row>
    <row r="16" spans="1:13" ht="29.25" customHeight="1">
      <c r="A16" s="213"/>
      <c r="B16" s="213"/>
      <c r="C16" s="214"/>
      <c r="D16" s="213"/>
      <c r="E16" s="215"/>
      <c r="F16" s="34" t="s">
        <v>537</v>
      </c>
      <c r="G16" s="13" t="s">
        <v>538</v>
      </c>
      <c r="H16" s="13" t="s">
        <v>539</v>
      </c>
      <c r="I16" s="13" t="s">
        <v>540</v>
      </c>
      <c r="J16" s="13" t="s">
        <v>541</v>
      </c>
      <c r="K16" s="13" t="s">
        <v>535</v>
      </c>
      <c r="L16" s="13" t="s">
        <v>527</v>
      </c>
      <c r="M16" s="13"/>
    </row>
    <row r="17" spans="1:13" ht="24.4" customHeight="1">
      <c r="A17" s="213"/>
      <c r="B17" s="213"/>
      <c r="C17" s="214"/>
      <c r="D17" s="213"/>
      <c r="E17" s="34" t="s">
        <v>542</v>
      </c>
      <c r="F17" s="34" t="s">
        <v>543</v>
      </c>
      <c r="G17" s="13" t="s">
        <v>544</v>
      </c>
      <c r="H17" s="13" t="s">
        <v>545</v>
      </c>
      <c r="I17" s="13" t="s">
        <v>546</v>
      </c>
      <c r="J17" s="13" t="s">
        <v>547</v>
      </c>
      <c r="K17" s="13" t="s">
        <v>509</v>
      </c>
      <c r="L17" s="13" t="s">
        <v>548</v>
      </c>
      <c r="M17" s="13"/>
    </row>
    <row r="18" spans="1:13" ht="29.25" customHeight="1">
      <c r="A18" s="213" t="s">
        <v>161</v>
      </c>
      <c r="B18" s="213" t="s">
        <v>549</v>
      </c>
      <c r="C18" s="214">
        <v>35</v>
      </c>
      <c r="D18" s="213" t="s">
        <v>550</v>
      </c>
      <c r="E18" s="215" t="s">
        <v>504</v>
      </c>
      <c r="F18" s="34" t="s">
        <v>505</v>
      </c>
      <c r="G18" s="13" t="s">
        <v>551</v>
      </c>
      <c r="H18" s="13" t="s">
        <v>552</v>
      </c>
      <c r="I18" s="13" t="s">
        <v>553</v>
      </c>
      <c r="J18" s="13" t="s">
        <v>554</v>
      </c>
      <c r="K18" s="13" t="s">
        <v>555</v>
      </c>
      <c r="L18" s="13" t="s">
        <v>556</v>
      </c>
      <c r="M18" s="13"/>
    </row>
    <row r="19" spans="1:13" ht="24.4" customHeight="1">
      <c r="A19" s="213"/>
      <c r="B19" s="213"/>
      <c r="C19" s="214"/>
      <c r="D19" s="213"/>
      <c r="E19" s="215"/>
      <c r="F19" s="34" t="s">
        <v>511</v>
      </c>
      <c r="G19" s="13"/>
      <c r="H19" s="13"/>
      <c r="I19" s="13"/>
      <c r="J19" s="13"/>
      <c r="K19" s="13"/>
      <c r="L19" s="13"/>
      <c r="M19" s="13"/>
    </row>
    <row r="20" spans="1:13" ht="24.4" customHeight="1">
      <c r="A20" s="213"/>
      <c r="B20" s="213"/>
      <c r="C20" s="214"/>
      <c r="D20" s="213"/>
      <c r="E20" s="215"/>
      <c r="F20" s="34" t="s">
        <v>512</v>
      </c>
      <c r="G20" s="13"/>
      <c r="H20" s="13"/>
      <c r="I20" s="13"/>
      <c r="J20" s="13"/>
      <c r="K20" s="13"/>
      <c r="L20" s="13"/>
      <c r="M20" s="13"/>
    </row>
    <row r="21" spans="1:13" ht="29.25" customHeight="1">
      <c r="A21" s="213"/>
      <c r="B21" s="213"/>
      <c r="C21" s="214"/>
      <c r="D21" s="213"/>
      <c r="E21" s="215" t="s">
        <v>513</v>
      </c>
      <c r="F21" s="34" t="s">
        <v>514</v>
      </c>
      <c r="G21" s="13" t="s">
        <v>557</v>
      </c>
      <c r="H21" s="13" t="s">
        <v>524</v>
      </c>
      <c r="I21" s="13" t="s">
        <v>558</v>
      </c>
      <c r="J21" s="13" t="s">
        <v>559</v>
      </c>
      <c r="K21" s="13" t="s">
        <v>509</v>
      </c>
      <c r="L21" s="13" t="s">
        <v>548</v>
      </c>
      <c r="M21" s="13"/>
    </row>
    <row r="22" spans="1:13" ht="24.4" customHeight="1">
      <c r="A22" s="213"/>
      <c r="B22" s="213"/>
      <c r="C22" s="214"/>
      <c r="D22" s="213"/>
      <c r="E22" s="215"/>
      <c r="F22" s="34" t="s">
        <v>518</v>
      </c>
      <c r="G22" s="13" t="s">
        <v>560</v>
      </c>
      <c r="H22" s="13" t="s">
        <v>524</v>
      </c>
      <c r="I22" s="13" t="s">
        <v>561</v>
      </c>
      <c r="J22" s="13" t="s">
        <v>562</v>
      </c>
      <c r="K22" s="13" t="s">
        <v>509</v>
      </c>
      <c r="L22" s="13" t="s">
        <v>563</v>
      </c>
      <c r="M22" s="13"/>
    </row>
    <row r="23" spans="1:13" ht="24.4" customHeight="1">
      <c r="A23" s="213"/>
      <c r="B23" s="213"/>
      <c r="C23" s="214"/>
      <c r="D23" s="213"/>
      <c r="E23" s="215"/>
      <c r="F23" s="215" t="s">
        <v>522</v>
      </c>
      <c r="G23" s="13" t="s">
        <v>564</v>
      </c>
      <c r="H23" s="13" t="s">
        <v>524</v>
      </c>
      <c r="I23" s="13" t="s">
        <v>565</v>
      </c>
      <c r="J23" s="13" t="s">
        <v>566</v>
      </c>
      <c r="K23" s="13" t="s">
        <v>509</v>
      </c>
      <c r="L23" s="13" t="s">
        <v>563</v>
      </c>
      <c r="M23" s="13"/>
    </row>
    <row r="24" spans="1:13" ht="24.4" customHeight="1">
      <c r="A24" s="213"/>
      <c r="B24" s="213"/>
      <c r="C24" s="214"/>
      <c r="D24" s="213"/>
      <c r="E24" s="215"/>
      <c r="F24" s="215"/>
      <c r="G24" s="13" t="s">
        <v>567</v>
      </c>
      <c r="H24" s="13" t="s">
        <v>524</v>
      </c>
      <c r="I24" s="13" t="s">
        <v>568</v>
      </c>
      <c r="J24" s="13" t="s">
        <v>569</v>
      </c>
      <c r="K24" s="13" t="s">
        <v>509</v>
      </c>
      <c r="L24" s="13" t="s">
        <v>563</v>
      </c>
      <c r="M24" s="13"/>
    </row>
    <row r="25" spans="1:13" ht="24.4" customHeight="1">
      <c r="A25" s="213"/>
      <c r="B25" s="213"/>
      <c r="C25" s="214"/>
      <c r="D25" s="213"/>
      <c r="E25" s="215" t="s">
        <v>528</v>
      </c>
      <c r="F25" s="34" t="s">
        <v>529</v>
      </c>
      <c r="G25" s="13"/>
      <c r="H25" s="13"/>
      <c r="I25" s="13"/>
      <c r="J25" s="13"/>
      <c r="K25" s="13"/>
      <c r="L25" s="13"/>
      <c r="M25" s="13"/>
    </row>
    <row r="26" spans="1:13" ht="29.25" customHeight="1">
      <c r="A26" s="213"/>
      <c r="B26" s="213"/>
      <c r="C26" s="214"/>
      <c r="D26" s="213"/>
      <c r="E26" s="215"/>
      <c r="F26" s="34" t="s">
        <v>530</v>
      </c>
      <c r="G26" s="13" t="s">
        <v>570</v>
      </c>
      <c r="H26" s="13" t="s">
        <v>532</v>
      </c>
      <c r="I26" s="13" t="s">
        <v>571</v>
      </c>
      <c r="J26" s="13" t="s">
        <v>572</v>
      </c>
      <c r="K26" s="13" t="s">
        <v>573</v>
      </c>
      <c r="L26" s="13" t="s">
        <v>527</v>
      </c>
      <c r="M26" s="13"/>
    </row>
    <row r="27" spans="1:13" ht="24.4" customHeight="1">
      <c r="A27" s="213"/>
      <c r="B27" s="213"/>
      <c r="C27" s="214"/>
      <c r="D27" s="213"/>
      <c r="E27" s="215"/>
      <c r="F27" s="34" t="s">
        <v>536</v>
      </c>
      <c r="G27" s="13"/>
      <c r="H27" s="13"/>
      <c r="I27" s="13"/>
      <c r="J27" s="13"/>
      <c r="K27" s="13"/>
      <c r="L27" s="13"/>
      <c r="M27" s="13"/>
    </row>
    <row r="28" spans="1:13" ht="59.45" customHeight="1">
      <c r="A28" s="213"/>
      <c r="B28" s="213"/>
      <c r="C28" s="214"/>
      <c r="D28" s="213"/>
      <c r="E28" s="215"/>
      <c r="F28" s="34" t="s">
        <v>537</v>
      </c>
      <c r="G28" s="13" t="s">
        <v>574</v>
      </c>
      <c r="H28" s="13" t="s">
        <v>575</v>
      </c>
      <c r="I28" s="13" t="s">
        <v>576</v>
      </c>
      <c r="J28" s="13" t="s">
        <v>577</v>
      </c>
      <c r="K28" s="13" t="s">
        <v>573</v>
      </c>
      <c r="L28" s="13" t="s">
        <v>527</v>
      </c>
      <c r="M28" s="13"/>
    </row>
    <row r="29" spans="1:13" ht="24.4" customHeight="1">
      <c r="A29" s="213"/>
      <c r="B29" s="213"/>
      <c r="C29" s="214"/>
      <c r="D29" s="213"/>
      <c r="E29" s="34" t="s">
        <v>542</v>
      </c>
      <c r="F29" s="34" t="s">
        <v>543</v>
      </c>
      <c r="G29" s="13" t="s">
        <v>578</v>
      </c>
      <c r="H29" s="13" t="s">
        <v>545</v>
      </c>
      <c r="I29" s="13" t="s">
        <v>579</v>
      </c>
      <c r="J29" s="13" t="s">
        <v>566</v>
      </c>
      <c r="K29" s="13" t="s">
        <v>509</v>
      </c>
      <c r="L29" s="13" t="s">
        <v>548</v>
      </c>
      <c r="M29" s="13"/>
    </row>
    <row r="30" spans="1:13" ht="29.25" customHeight="1">
      <c r="A30" s="213" t="s">
        <v>161</v>
      </c>
      <c r="B30" s="213" t="s">
        <v>580</v>
      </c>
      <c r="C30" s="214">
        <v>79</v>
      </c>
      <c r="D30" s="213" t="s">
        <v>581</v>
      </c>
      <c r="E30" s="215" t="s">
        <v>504</v>
      </c>
      <c r="F30" s="34" t="s">
        <v>505</v>
      </c>
      <c r="G30" s="13" t="s">
        <v>551</v>
      </c>
      <c r="H30" s="13" t="s">
        <v>582</v>
      </c>
      <c r="I30" s="13" t="s">
        <v>583</v>
      </c>
      <c r="J30" s="13" t="s">
        <v>554</v>
      </c>
      <c r="K30" s="13" t="s">
        <v>555</v>
      </c>
      <c r="L30" s="13" t="s">
        <v>556</v>
      </c>
      <c r="M30" s="13"/>
    </row>
    <row r="31" spans="1:13" ht="24.4" customHeight="1">
      <c r="A31" s="213"/>
      <c r="B31" s="213"/>
      <c r="C31" s="214"/>
      <c r="D31" s="213"/>
      <c r="E31" s="215"/>
      <c r="F31" s="34" t="s">
        <v>511</v>
      </c>
      <c r="G31" s="13"/>
      <c r="H31" s="13"/>
      <c r="I31" s="13"/>
      <c r="J31" s="13"/>
      <c r="K31" s="13"/>
      <c r="L31" s="13"/>
      <c r="M31" s="13"/>
    </row>
    <row r="32" spans="1:13" ht="24.4" customHeight="1">
      <c r="A32" s="213"/>
      <c r="B32" s="213"/>
      <c r="C32" s="214"/>
      <c r="D32" s="213"/>
      <c r="E32" s="215"/>
      <c r="F32" s="34" t="s">
        <v>512</v>
      </c>
      <c r="G32" s="13"/>
      <c r="H32" s="13"/>
      <c r="I32" s="13"/>
      <c r="J32" s="13"/>
      <c r="K32" s="13"/>
      <c r="L32" s="13"/>
      <c r="M32" s="13"/>
    </row>
    <row r="33" spans="1:13" ht="24.4" customHeight="1">
      <c r="A33" s="213"/>
      <c r="B33" s="213"/>
      <c r="C33" s="214"/>
      <c r="D33" s="213"/>
      <c r="E33" s="215" t="s">
        <v>513</v>
      </c>
      <c r="F33" s="215" t="s">
        <v>514</v>
      </c>
      <c r="G33" s="13" t="s">
        <v>584</v>
      </c>
      <c r="H33" s="13" t="s">
        <v>585</v>
      </c>
      <c r="I33" s="13" t="s">
        <v>586</v>
      </c>
      <c r="J33" s="13" t="s">
        <v>587</v>
      </c>
      <c r="K33" s="13" t="s">
        <v>588</v>
      </c>
      <c r="L33" s="13" t="s">
        <v>548</v>
      </c>
      <c r="M33" s="13"/>
    </row>
    <row r="34" spans="1:13" ht="39.6" customHeight="1">
      <c r="A34" s="213"/>
      <c r="B34" s="213"/>
      <c r="C34" s="214"/>
      <c r="D34" s="213"/>
      <c r="E34" s="215"/>
      <c r="F34" s="215"/>
      <c r="G34" s="13" t="s">
        <v>589</v>
      </c>
      <c r="H34" s="13" t="s">
        <v>590</v>
      </c>
      <c r="I34" s="13" t="s">
        <v>591</v>
      </c>
      <c r="J34" s="13" t="s">
        <v>592</v>
      </c>
      <c r="K34" s="13" t="s">
        <v>593</v>
      </c>
      <c r="L34" s="13" t="s">
        <v>548</v>
      </c>
      <c r="M34" s="13"/>
    </row>
    <row r="35" spans="1:13" ht="24.4" customHeight="1">
      <c r="A35" s="213"/>
      <c r="B35" s="213"/>
      <c r="C35" s="214"/>
      <c r="D35" s="213"/>
      <c r="E35" s="215"/>
      <c r="F35" s="34" t="s">
        <v>518</v>
      </c>
      <c r="G35" s="13" t="s">
        <v>594</v>
      </c>
      <c r="H35" s="13" t="s">
        <v>524</v>
      </c>
      <c r="I35" s="13" t="s">
        <v>595</v>
      </c>
      <c r="J35" s="13" t="s">
        <v>562</v>
      </c>
      <c r="K35" s="13" t="s">
        <v>509</v>
      </c>
      <c r="L35" s="13" t="s">
        <v>563</v>
      </c>
      <c r="M35" s="13"/>
    </row>
    <row r="36" spans="1:13" ht="24.4" customHeight="1">
      <c r="A36" s="213"/>
      <c r="B36" s="213"/>
      <c r="C36" s="214"/>
      <c r="D36" s="213"/>
      <c r="E36" s="215"/>
      <c r="F36" s="215" t="s">
        <v>522</v>
      </c>
      <c r="G36" s="13" t="s">
        <v>564</v>
      </c>
      <c r="H36" s="13" t="s">
        <v>524</v>
      </c>
      <c r="I36" s="13" t="s">
        <v>565</v>
      </c>
      <c r="J36" s="13" t="s">
        <v>566</v>
      </c>
      <c r="K36" s="13" t="s">
        <v>509</v>
      </c>
      <c r="L36" s="13" t="s">
        <v>563</v>
      </c>
      <c r="M36" s="13"/>
    </row>
    <row r="37" spans="1:13" ht="24.4" customHeight="1">
      <c r="A37" s="213"/>
      <c r="B37" s="213"/>
      <c r="C37" s="214"/>
      <c r="D37" s="213"/>
      <c r="E37" s="215"/>
      <c r="F37" s="215"/>
      <c r="G37" s="13" t="s">
        <v>567</v>
      </c>
      <c r="H37" s="13" t="s">
        <v>524</v>
      </c>
      <c r="I37" s="13" t="s">
        <v>568</v>
      </c>
      <c r="J37" s="13" t="s">
        <v>569</v>
      </c>
      <c r="K37" s="13" t="s">
        <v>509</v>
      </c>
      <c r="L37" s="13" t="s">
        <v>563</v>
      </c>
      <c r="M37" s="13"/>
    </row>
    <row r="38" spans="1:13" ht="24.4" customHeight="1">
      <c r="A38" s="213"/>
      <c r="B38" s="213"/>
      <c r="C38" s="214"/>
      <c r="D38" s="213"/>
      <c r="E38" s="215" t="s">
        <v>528</v>
      </c>
      <c r="F38" s="34" t="s">
        <v>529</v>
      </c>
      <c r="G38" s="13" t="s">
        <v>581</v>
      </c>
      <c r="H38" s="13" t="s">
        <v>524</v>
      </c>
      <c r="I38" s="13" t="s">
        <v>596</v>
      </c>
      <c r="J38" s="13" t="s">
        <v>597</v>
      </c>
      <c r="K38" s="13" t="s">
        <v>509</v>
      </c>
      <c r="L38" s="13" t="s">
        <v>556</v>
      </c>
      <c r="M38" s="13"/>
    </row>
    <row r="39" spans="1:13" ht="24.4" customHeight="1">
      <c r="A39" s="213"/>
      <c r="B39" s="213"/>
      <c r="C39" s="214"/>
      <c r="D39" s="213"/>
      <c r="E39" s="215"/>
      <c r="F39" s="34" t="s">
        <v>530</v>
      </c>
      <c r="G39" s="13"/>
      <c r="H39" s="13"/>
      <c r="I39" s="13"/>
      <c r="J39" s="13"/>
      <c r="K39" s="13"/>
      <c r="L39" s="13"/>
      <c r="M39" s="13"/>
    </row>
    <row r="40" spans="1:13" ht="24.4" customHeight="1">
      <c r="A40" s="213"/>
      <c r="B40" s="213"/>
      <c r="C40" s="214"/>
      <c r="D40" s="213"/>
      <c r="E40" s="215"/>
      <c r="F40" s="34" t="s">
        <v>536</v>
      </c>
      <c r="G40" s="13"/>
      <c r="H40" s="13"/>
      <c r="I40" s="13"/>
      <c r="J40" s="13"/>
      <c r="K40" s="13"/>
      <c r="L40" s="13"/>
      <c r="M40" s="13"/>
    </row>
    <row r="41" spans="1:13" ht="59.45" customHeight="1">
      <c r="A41" s="213"/>
      <c r="B41" s="213"/>
      <c r="C41" s="214"/>
      <c r="D41" s="213"/>
      <c r="E41" s="215"/>
      <c r="F41" s="34" t="s">
        <v>537</v>
      </c>
      <c r="G41" s="13" t="s">
        <v>598</v>
      </c>
      <c r="H41" s="13" t="s">
        <v>575</v>
      </c>
      <c r="I41" s="13" t="s">
        <v>599</v>
      </c>
      <c r="J41" s="13" t="s">
        <v>577</v>
      </c>
      <c r="K41" s="13" t="s">
        <v>573</v>
      </c>
      <c r="L41" s="13" t="s">
        <v>527</v>
      </c>
      <c r="M41" s="13"/>
    </row>
    <row r="42" spans="1:13" ht="24.4" customHeight="1">
      <c r="A42" s="213"/>
      <c r="B42" s="213"/>
      <c r="C42" s="214"/>
      <c r="D42" s="213"/>
      <c r="E42" s="34" t="s">
        <v>542</v>
      </c>
      <c r="F42" s="34" t="s">
        <v>543</v>
      </c>
      <c r="G42" s="13" t="s">
        <v>578</v>
      </c>
      <c r="H42" s="13" t="s">
        <v>545</v>
      </c>
      <c r="I42" s="13" t="s">
        <v>579</v>
      </c>
      <c r="J42" s="13" t="s">
        <v>566</v>
      </c>
      <c r="K42" s="13" t="s">
        <v>509</v>
      </c>
      <c r="L42" s="13" t="s">
        <v>548</v>
      </c>
      <c r="M42" s="13"/>
    </row>
    <row r="43" spans="1:13" ht="29.25" customHeight="1">
      <c r="A43" s="213" t="s">
        <v>161</v>
      </c>
      <c r="B43" s="213" t="s">
        <v>600</v>
      </c>
      <c r="C43" s="214">
        <v>325</v>
      </c>
      <c r="D43" s="213" t="s">
        <v>601</v>
      </c>
      <c r="E43" s="215" t="s">
        <v>504</v>
      </c>
      <c r="F43" s="34" t="s">
        <v>505</v>
      </c>
      <c r="G43" s="13" t="s">
        <v>551</v>
      </c>
      <c r="H43" s="13" t="s">
        <v>602</v>
      </c>
      <c r="I43" s="13" t="s">
        <v>603</v>
      </c>
      <c r="J43" s="13" t="s">
        <v>554</v>
      </c>
      <c r="K43" s="13" t="s">
        <v>555</v>
      </c>
      <c r="L43" s="13" t="s">
        <v>556</v>
      </c>
      <c r="M43" s="13"/>
    </row>
    <row r="44" spans="1:13" ht="24.4" customHeight="1">
      <c r="A44" s="213"/>
      <c r="B44" s="213"/>
      <c r="C44" s="214"/>
      <c r="D44" s="213"/>
      <c r="E44" s="215"/>
      <c r="F44" s="34" t="s">
        <v>511</v>
      </c>
      <c r="G44" s="13"/>
      <c r="H44" s="13"/>
      <c r="I44" s="13"/>
      <c r="J44" s="13"/>
      <c r="K44" s="13"/>
      <c r="L44" s="13"/>
      <c r="M44" s="13"/>
    </row>
    <row r="45" spans="1:13" ht="24.4" customHeight="1">
      <c r="A45" s="213"/>
      <c r="B45" s="213"/>
      <c r="C45" s="214"/>
      <c r="D45" s="213"/>
      <c r="E45" s="215"/>
      <c r="F45" s="34" t="s">
        <v>512</v>
      </c>
      <c r="G45" s="13"/>
      <c r="H45" s="13"/>
      <c r="I45" s="13"/>
      <c r="J45" s="13"/>
      <c r="K45" s="13"/>
      <c r="L45" s="13"/>
      <c r="M45" s="13"/>
    </row>
    <row r="46" spans="1:13" ht="24.4" customHeight="1">
      <c r="A46" s="213"/>
      <c r="B46" s="213"/>
      <c r="C46" s="214"/>
      <c r="D46" s="213"/>
      <c r="E46" s="215" t="s">
        <v>513</v>
      </c>
      <c r="F46" s="215" t="s">
        <v>514</v>
      </c>
      <c r="G46" s="13" t="s">
        <v>584</v>
      </c>
      <c r="H46" s="13" t="s">
        <v>585</v>
      </c>
      <c r="I46" s="13" t="s">
        <v>586</v>
      </c>
      <c r="J46" s="13" t="s">
        <v>587</v>
      </c>
      <c r="K46" s="13" t="s">
        <v>588</v>
      </c>
      <c r="L46" s="13" t="s">
        <v>548</v>
      </c>
      <c r="M46" s="13"/>
    </row>
    <row r="47" spans="1:13" ht="39.6" customHeight="1">
      <c r="A47" s="213"/>
      <c r="B47" s="213"/>
      <c r="C47" s="214"/>
      <c r="D47" s="213"/>
      <c r="E47" s="215"/>
      <c r="F47" s="215"/>
      <c r="G47" s="13" t="s">
        <v>604</v>
      </c>
      <c r="H47" s="13" t="s">
        <v>605</v>
      </c>
      <c r="I47" s="13" t="s">
        <v>606</v>
      </c>
      <c r="J47" s="13" t="s">
        <v>607</v>
      </c>
      <c r="K47" s="13" t="s">
        <v>593</v>
      </c>
      <c r="L47" s="13" t="s">
        <v>548</v>
      </c>
      <c r="M47" s="13"/>
    </row>
    <row r="48" spans="1:13" ht="24.4" customHeight="1">
      <c r="A48" s="213"/>
      <c r="B48" s="213"/>
      <c r="C48" s="214"/>
      <c r="D48" s="213"/>
      <c r="E48" s="215"/>
      <c r="F48" s="215"/>
      <c r="G48" s="13" t="s">
        <v>608</v>
      </c>
      <c r="H48" s="13" t="s">
        <v>585</v>
      </c>
      <c r="I48" s="13" t="s">
        <v>609</v>
      </c>
      <c r="J48" s="13" t="s">
        <v>587</v>
      </c>
      <c r="K48" s="13" t="s">
        <v>588</v>
      </c>
      <c r="L48" s="13" t="s">
        <v>548</v>
      </c>
      <c r="M48" s="13"/>
    </row>
    <row r="49" spans="1:13" ht="24.4" customHeight="1">
      <c r="A49" s="213"/>
      <c r="B49" s="213"/>
      <c r="C49" s="214"/>
      <c r="D49" s="213"/>
      <c r="E49" s="215"/>
      <c r="F49" s="34" t="s">
        <v>518</v>
      </c>
      <c r="G49" s="13" t="s">
        <v>610</v>
      </c>
      <c r="H49" s="13" t="s">
        <v>524</v>
      </c>
      <c r="I49" s="13" t="s">
        <v>611</v>
      </c>
      <c r="J49" s="13" t="s">
        <v>562</v>
      </c>
      <c r="K49" s="13" t="s">
        <v>509</v>
      </c>
      <c r="L49" s="13" t="s">
        <v>563</v>
      </c>
      <c r="M49" s="13"/>
    </row>
    <row r="50" spans="1:13" ht="24.4" customHeight="1">
      <c r="A50" s="213"/>
      <c r="B50" s="213"/>
      <c r="C50" s="214"/>
      <c r="D50" s="213"/>
      <c r="E50" s="215"/>
      <c r="F50" s="215" t="s">
        <v>522</v>
      </c>
      <c r="G50" s="13" t="s">
        <v>567</v>
      </c>
      <c r="H50" s="13" t="s">
        <v>524</v>
      </c>
      <c r="I50" s="13" t="s">
        <v>568</v>
      </c>
      <c r="J50" s="13" t="s">
        <v>569</v>
      </c>
      <c r="K50" s="13" t="s">
        <v>509</v>
      </c>
      <c r="L50" s="13" t="s">
        <v>563</v>
      </c>
      <c r="M50" s="13"/>
    </row>
    <row r="51" spans="1:13" ht="24.4" customHeight="1">
      <c r="A51" s="213"/>
      <c r="B51" s="213"/>
      <c r="C51" s="214"/>
      <c r="D51" s="213"/>
      <c r="E51" s="215"/>
      <c r="F51" s="215"/>
      <c r="G51" s="13" t="s">
        <v>564</v>
      </c>
      <c r="H51" s="13" t="s">
        <v>524</v>
      </c>
      <c r="I51" s="13" t="s">
        <v>565</v>
      </c>
      <c r="J51" s="13" t="s">
        <v>566</v>
      </c>
      <c r="K51" s="13" t="s">
        <v>509</v>
      </c>
      <c r="L51" s="13" t="s">
        <v>563</v>
      </c>
      <c r="M51" s="13"/>
    </row>
    <row r="52" spans="1:13" ht="24.4" customHeight="1">
      <c r="A52" s="213"/>
      <c r="B52" s="213"/>
      <c r="C52" s="214"/>
      <c r="D52" s="213"/>
      <c r="E52" s="215" t="s">
        <v>528</v>
      </c>
      <c r="F52" s="34" t="s">
        <v>529</v>
      </c>
      <c r="G52" s="13"/>
      <c r="H52" s="13"/>
      <c r="I52" s="13"/>
      <c r="J52" s="13"/>
      <c r="K52" s="13"/>
      <c r="L52" s="13"/>
      <c r="M52" s="13"/>
    </row>
    <row r="53" spans="1:13" ht="59.45" customHeight="1">
      <c r="A53" s="213"/>
      <c r="B53" s="213"/>
      <c r="C53" s="214"/>
      <c r="D53" s="213"/>
      <c r="E53" s="215"/>
      <c r="F53" s="34" t="s">
        <v>530</v>
      </c>
      <c r="G53" s="13" t="s">
        <v>612</v>
      </c>
      <c r="H53" s="13" t="s">
        <v>532</v>
      </c>
      <c r="I53" s="13" t="s">
        <v>613</v>
      </c>
      <c r="J53" s="13" t="s">
        <v>577</v>
      </c>
      <c r="K53" s="13" t="s">
        <v>573</v>
      </c>
      <c r="L53" s="13" t="s">
        <v>527</v>
      </c>
      <c r="M53" s="13"/>
    </row>
    <row r="54" spans="1:13" ht="24.4" customHeight="1">
      <c r="A54" s="213"/>
      <c r="B54" s="213"/>
      <c r="C54" s="214"/>
      <c r="D54" s="213"/>
      <c r="E54" s="215"/>
      <c r="F54" s="34" t="s">
        <v>536</v>
      </c>
      <c r="G54" s="13"/>
      <c r="H54" s="13"/>
      <c r="I54" s="13"/>
      <c r="J54" s="13"/>
      <c r="K54" s="13"/>
      <c r="L54" s="13"/>
      <c r="M54" s="13"/>
    </row>
    <row r="55" spans="1:13" ht="59.45" customHeight="1">
      <c r="A55" s="213"/>
      <c r="B55" s="213"/>
      <c r="C55" s="214"/>
      <c r="D55" s="213"/>
      <c r="E55" s="215"/>
      <c r="F55" s="34" t="s">
        <v>537</v>
      </c>
      <c r="G55" s="13" t="s">
        <v>574</v>
      </c>
      <c r="H55" s="13" t="s">
        <v>575</v>
      </c>
      <c r="I55" s="13" t="s">
        <v>576</v>
      </c>
      <c r="J55" s="13" t="s">
        <v>577</v>
      </c>
      <c r="K55" s="13" t="s">
        <v>573</v>
      </c>
      <c r="L55" s="13" t="s">
        <v>527</v>
      </c>
      <c r="M55" s="13"/>
    </row>
    <row r="56" spans="1:13" ht="24.4" customHeight="1">
      <c r="A56" s="213"/>
      <c r="B56" s="213"/>
      <c r="C56" s="214"/>
      <c r="D56" s="213"/>
      <c r="E56" s="34" t="s">
        <v>542</v>
      </c>
      <c r="F56" s="34" t="s">
        <v>543</v>
      </c>
      <c r="G56" s="13" t="s">
        <v>578</v>
      </c>
      <c r="H56" s="13" t="s">
        <v>545</v>
      </c>
      <c r="I56" s="13" t="s">
        <v>579</v>
      </c>
      <c r="J56" s="13" t="s">
        <v>566</v>
      </c>
      <c r="K56" s="13" t="s">
        <v>509</v>
      </c>
      <c r="L56" s="13" t="s">
        <v>548</v>
      </c>
      <c r="M56" s="13"/>
    </row>
    <row r="57" spans="1:13" ht="29.25" customHeight="1">
      <c r="A57" s="213" t="s">
        <v>161</v>
      </c>
      <c r="B57" s="213" t="s">
        <v>614</v>
      </c>
      <c r="C57" s="214">
        <v>628</v>
      </c>
      <c r="D57" s="213" t="s">
        <v>615</v>
      </c>
      <c r="E57" s="215" t="s">
        <v>504</v>
      </c>
      <c r="F57" s="34" t="s">
        <v>505</v>
      </c>
      <c r="G57" s="13" t="s">
        <v>551</v>
      </c>
      <c r="H57" s="13" t="s">
        <v>616</v>
      </c>
      <c r="I57" s="13" t="s">
        <v>617</v>
      </c>
      <c r="J57" s="13" t="s">
        <v>554</v>
      </c>
      <c r="K57" s="13" t="s">
        <v>555</v>
      </c>
      <c r="L57" s="13" t="s">
        <v>556</v>
      </c>
      <c r="M57" s="13"/>
    </row>
    <row r="58" spans="1:13" ht="24.4" customHeight="1">
      <c r="A58" s="213"/>
      <c r="B58" s="213"/>
      <c r="C58" s="214"/>
      <c r="D58" s="213"/>
      <c r="E58" s="215"/>
      <c r="F58" s="34" t="s">
        <v>511</v>
      </c>
      <c r="G58" s="13"/>
      <c r="H58" s="13"/>
      <c r="I58" s="13"/>
      <c r="J58" s="13"/>
      <c r="K58" s="13"/>
      <c r="L58" s="13"/>
      <c r="M58" s="13"/>
    </row>
    <row r="59" spans="1:13" ht="24.4" customHeight="1">
      <c r="A59" s="213"/>
      <c r="B59" s="213"/>
      <c r="C59" s="214"/>
      <c r="D59" s="213"/>
      <c r="E59" s="215"/>
      <c r="F59" s="34" t="s">
        <v>512</v>
      </c>
      <c r="G59" s="13"/>
      <c r="H59" s="13"/>
      <c r="I59" s="13"/>
      <c r="J59" s="13"/>
      <c r="K59" s="13"/>
      <c r="L59" s="13"/>
      <c r="M59" s="13"/>
    </row>
    <row r="60" spans="1:13" ht="39.6" customHeight="1">
      <c r="A60" s="213"/>
      <c r="B60" s="213"/>
      <c r="C60" s="214"/>
      <c r="D60" s="213"/>
      <c r="E60" s="215" t="s">
        <v>513</v>
      </c>
      <c r="F60" s="215" t="s">
        <v>514</v>
      </c>
      <c r="G60" s="13" t="s">
        <v>604</v>
      </c>
      <c r="H60" s="13" t="s">
        <v>605</v>
      </c>
      <c r="I60" s="13" t="s">
        <v>618</v>
      </c>
      <c r="J60" s="13" t="s">
        <v>607</v>
      </c>
      <c r="K60" s="13" t="s">
        <v>593</v>
      </c>
      <c r="L60" s="13" t="s">
        <v>548</v>
      </c>
      <c r="M60" s="13"/>
    </row>
    <row r="61" spans="1:13" ht="24.4" customHeight="1">
      <c r="A61" s="213"/>
      <c r="B61" s="213"/>
      <c r="C61" s="214"/>
      <c r="D61" s="213"/>
      <c r="E61" s="215"/>
      <c r="F61" s="215"/>
      <c r="G61" s="13" t="s">
        <v>608</v>
      </c>
      <c r="H61" s="13" t="s">
        <v>585</v>
      </c>
      <c r="I61" s="13" t="s">
        <v>609</v>
      </c>
      <c r="J61" s="13" t="s">
        <v>587</v>
      </c>
      <c r="K61" s="13" t="s">
        <v>588</v>
      </c>
      <c r="L61" s="13" t="s">
        <v>548</v>
      </c>
      <c r="M61" s="13"/>
    </row>
    <row r="62" spans="1:13" ht="24.4" customHeight="1">
      <c r="A62" s="213"/>
      <c r="B62" s="213"/>
      <c r="C62" s="214"/>
      <c r="D62" s="213"/>
      <c r="E62" s="215"/>
      <c r="F62" s="215"/>
      <c r="G62" s="13" t="s">
        <v>584</v>
      </c>
      <c r="H62" s="13" t="s">
        <v>585</v>
      </c>
      <c r="I62" s="13" t="s">
        <v>586</v>
      </c>
      <c r="J62" s="13" t="s">
        <v>587</v>
      </c>
      <c r="K62" s="13" t="s">
        <v>588</v>
      </c>
      <c r="L62" s="13" t="s">
        <v>548</v>
      </c>
      <c r="M62" s="13"/>
    </row>
    <row r="63" spans="1:13" ht="24.4" customHeight="1">
      <c r="A63" s="213"/>
      <c r="B63" s="213"/>
      <c r="C63" s="214"/>
      <c r="D63" s="213"/>
      <c r="E63" s="215"/>
      <c r="F63" s="34" t="s">
        <v>518</v>
      </c>
      <c r="G63" s="13" t="s">
        <v>610</v>
      </c>
      <c r="H63" s="13" t="s">
        <v>524</v>
      </c>
      <c r="I63" s="13" t="s">
        <v>611</v>
      </c>
      <c r="J63" s="13" t="s">
        <v>562</v>
      </c>
      <c r="K63" s="13" t="s">
        <v>509</v>
      </c>
      <c r="L63" s="13" t="s">
        <v>563</v>
      </c>
      <c r="M63" s="13"/>
    </row>
    <row r="64" spans="1:13" ht="24.4" customHeight="1">
      <c r="A64" s="213"/>
      <c r="B64" s="213"/>
      <c r="C64" s="214"/>
      <c r="D64" s="213"/>
      <c r="E64" s="215"/>
      <c r="F64" s="215" t="s">
        <v>522</v>
      </c>
      <c r="G64" s="13" t="s">
        <v>564</v>
      </c>
      <c r="H64" s="13" t="s">
        <v>524</v>
      </c>
      <c r="I64" s="13" t="s">
        <v>565</v>
      </c>
      <c r="J64" s="13" t="s">
        <v>566</v>
      </c>
      <c r="K64" s="13" t="s">
        <v>509</v>
      </c>
      <c r="L64" s="13" t="s">
        <v>563</v>
      </c>
      <c r="M64" s="13"/>
    </row>
    <row r="65" spans="1:13" ht="24.4" customHeight="1">
      <c r="A65" s="213"/>
      <c r="B65" s="213"/>
      <c r="C65" s="214"/>
      <c r="D65" s="213"/>
      <c r="E65" s="215"/>
      <c r="F65" s="215"/>
      <c r="G65" s="13" t="s">
        <v>567</v>
      </c>
      <c r="H65" s="13" t="s">
        <v>524</v>
      </c>
      <c r="I65" s="13" t="s">
        <v>568</v>
      </c>
      <c r="J65" s="13" t="s">
        <v>569</v>
      </c>
      <c r="K65" s="13" t="s">
        <v>509</v>
      </c>
      <c r="L65" s="13" t="s">
        <v>563</v>
      </c>
      <c r="M65" s="13"/>
    </row>
    <row r="66" spans="1:13" ht="24.4" customHeight="1">
      <c r="A66" s="213"/>
      <c r="B66" s="213"/>
      <c r="C66" s="214"/>
      <c r="D66" s="213"/>
      <c r="E66" s="215" t="s">
        <v>528</v>
      </c>
      <c r="F66" s="34" t="s">
        <v>529</v>
      </c>
      <c r="G66" s="13"/>
      <c r="H66" s="13"/>
      <c r="I66" s="13"/>
      <c r="J66" s="13"/>
      <c r="K66" s="13"/>
      <c r="L66" s="13"/>
      <c r="M66" s="13"/>
    </row>
    <row r="67" spans="1:13" ht="59.45" customHeight="1">
      <c r="A67" s="213"/>
      <c r="B67" s="213"/>
      <c r="C67" s="214"/>
      <c r="D67" s="213"/>
      <c r="E67" s="215"/>
      <c r="F67" s="34" t="s">
        <v>530</v>
      </c>
      <c r="G67" s="13" t="s">
        <v>612</v>
      </c>
      <c r="H67" s="13" t="s">
        <v>532</v>
      </c>
      <c r="I67" s="13" t="s">
        <v>613</v>
      </c>
      <c r="J67" s="13" t="s">
        <v>577</v>
      </c>
      <c r="K67" s="13" t="s">
        <v>573</v>
      </c>
      <c r="L67" s="13" t="s">
        <v>527</v>
      </c>
      <c r="M67" s="13"/>
    </row>
    <row r="68" spans="1:13" ht="24.4" customHeight="1">
      <c r="A68" s="213"/>
      <c r="B68" s="213"/>
      <c r="C68" s="214"/>
      <c r="D68" s="213"/>
      <c r="E68" s="215"/>
      <c r="F68" s="34" t="s">
        <v>536</v>
      </c>
      <c r="G68" s="13"/>
      <c r="H68" s="13"/>
      <c r="I68" s="13"/>
      <c r="J68" s="13"/>
      <c r="K68" s="13"/>
      <c r="L68" s="13"/>
      <c r="M68" s="13"/>
    </row>
    <row r="69" spans="1:13" ht="59.45" customHeight="1">
      <c r="A69" s="213"/>
      <c r="B69" s="213"/>
      <c r="C69" s="214"/>
      <c r="D69" s="213"/>
      <c r="E69" s="215"/>
      <c r="F69" s="34" t="s">
        <v>537</v>
      </c>
      <c r="G69" s="13" t="s">
        <v>574</v>
      </c>
      <c r="H69" s="13" t="s">
        <v>575</v>
      </c>
      <c r="I69" s="13" t="s">
        <v>576</v>
      </c>
      <c r="J69" s="13" t="s">
        <v>577</v>
      </c>
      <c r="K69" s="13" t="s">
        <v>573</v>
      </c>
      <c r="L69" s="13" t="s">
        <v>527</v>
      </c>
      <c r="M69" s="13"/>
    </row>
    <row r="70" spans="1:13" ht="24.4" customHeight="1">
      <c r="A70" s="213"/>
      <c r="B70" s="213"/>
      <c r="C70" s="214"/>
      <c r="D70" s="213"/>
      <c r="E70" s="34" t="s">
        <v>542</v>
      </c>
      <c r="F70" s="34" t="s">
        <v>543</v>
      </c>
      <c r="G70" s="13" t="s">
        <v>578</v>
      </c>
      <c r="H70" s="13" t="s">
        <v>545</v>
      </c>
      <c r="I70" s="13" t="s">
        <v>579</v>
      </c>
      <c r="J70" s="13" t="s">
        <v>566</v>
      </c>
      <c r="K70" s="13" t="s">
        <v>509</v>
      </c>
      <c r="L70" s="13" t="s">
        <v>548</v>
      </c>
      <c r="M70" s="13"/>
    </row>
    <row r="71" spans="1:13" ht="29.25" customHeight="1">
      <c r="A71" s="213" t="s">
        <v>161</v>
      </c>
      <c r="B71" s="213" t="s">
        <v>619</v>
      </c>
      <c r="C71" s="214">
        <v>20</v>
      </c>
      <c r="D71" s="213" t="s">
        <v>620</v>
      </c>
      <c r="E71" s="215" t="s">
        <v>504</v>
      </c>
      <c r="F71" s="34" t="s">
        <v>505</v>
      </c>
      <c r="G71" s="13" t="s">
        <v>551</v>
      </c>
      <c r="H71" s="13" t="s">
        <v>590</v>
      </c>
      <c r="I71" s="13" t="s">
        <v>621</v>
      </c>
      <c r="J71" s="13" t="s">
        <v>554</v>
      </c>
      <c r="K71" s="13" t="s">
        <v>555</v>
      </c>
      <c r="L71" s="13" t="s">
        <v>556</v>
      </c>
      <c r="M71" s="13"/>
    </row>
    <row r="72" spans="1:13" ht="24.4" customHeight="1">
      <c r="A72" s="213"/>
      <c r="B72" s="213"/>
      <c r="C72" s="214"/>
      <c r="D72" s="213"/>
      <c r="E72" s="215"/>
      <c r="F72" s="34" t="s">
        <v>511</v>
      </c>
      <c r="G72" s="13"/>
      <c r="H72" s="13"/>
      <c r="I72" s="13"/>
      <c r="J72" s="13"/>
      <c r="K72" s="13"/>
      <c r="L72" s="13"/>
      <c r="M72" s="13"/>
    </row>
    <row r="73" spans="1:13" ht="24.4" customHeight="1">
      <c r="A73" s="213"/>
      <c r="B73" s="213"/>
      <c r="C73" s="214"/>
      <c r="D73" s="213"/>
      <c r="E73" s="215"/>
      <c r="F73" s="34" t="s">
        <v>512</v>
      </c>
      <c r="G73" s="13"/>
      <c r="H73" s="13"/>
      <c r="I73" s="13"/>
      <c r="J73" s="13"/>
      <c r="K73" s="13"/>
      <c r="L73" s="13"/>
      <c r="M73" s="13"/>
    </row>
    <row r="74" spans="1:13" ht="24.4" customHeight="1">
      <c r="A74" s="213"/>
      <c r="B74" s="213"/>
      <c r="C74" s="214"/>
      <c r="D74" s="213"/>
      <c r="E74" s="215" t="s">
        <v>513</v>
      </c>
      <c r="F74" s="215" t="s">
        <v>514</v>
      </c>
      <c r="G74" s="13" t="s">
        <v>622</v>
      </c>
      <c r="H74" s="13" t="s">
        <v>623</v>
      </c>
      <c r="I74" s="13" t="s">
        <v>624</v>
      </c>
      <c r="J74" s="13" t="s">
        <v>625</v>
      </c>
      <c r="K74" s="13" t="s">
        <v>593</v>
      </c>
      <c r="L74" s="13" t="s">
        <v>548</v>
      </c>
      <c r="M74" s="13"/>
    </row>
    <row r="75" spans="1:13" ht="39.6" customHeight="1">
      <c r="A75" s="213"/>
      <c r="B75" s="213"/>
      <c r="C75" s="214"/>
      <c r="D75" s="213"/>
      <c r="E75" s="215"/>
      <c r="F75" s="215"/>
      <c r="G75" s="13" t="s">
        <v>589</v>
      </c>
      <c r="H75" s="13" t="s">
        <v>590</v>
      </c>
      <c r="I75" s="13" t="s">
        <v>591</v>
      </c>
      <c r="J75" s="13" t="s">
        <v>592</v>
      </c>
      <c r="K75" s="13" t="s">
        <v>593</v>
      </c>
      <c r="L75" s="13" t="s">
        <v>548</v>
      </c>
      <c r="M75" s="13"/>
    </row>
    <row r="76" spans="1:13" ht="24.4" customHeight="1">
      <c r="A76" s="213"/>
      <c r="B76" s="213"/>
      <c r="C76" s="214"/>
      <c r="D76" s="213"/>
      <c r="E76" s="215"/>
      <c r="F76" s="215"/>
      <c r="G76" s="13" t="s">
        <v>584</v>
      </c>
      <c r="H76" s="13" t="s">
        <v>585</v>
      </c>
      <c r="I76" s="13" t="s">
        <v>586</v>
      </c>
      <c r="J76" s="13" t="s">
        <v>587</v>
      </c>
      <c r="K76" s="13" t="s">
        <v>588</v>
      </c>
      <c r="L76" s="13" t="s">
        <v>548</v>
      </c>
      <c r="M76" s="13"/>
    </row>
    <row r="77" spans="1:13" ht="24.4" customHeight="1">
      <c r="A77" s="213"/>
      <c r="B77" s="213"/>
      <c r="C77" s="214"/>
      <c r="D77" s="213"/>
      <c r="E77" s="215"/>
      <c r="F77" s="34" t="s">
        <v>518</v>
      </c>
      <c r="G77" s="13" t="s">
        <v>626</v>
      </c>
      <c r="H77" s="13" t="s">
        <v>524</v>
      </c>
      <c r="I77" s="13" t="s">
        <v>611</v>
      </c>
      <c r="J77" s="13" t="s">
        <v>562</v>
      </c>
      <c r="K77" s="13" t="s">
        <v>509</v>
      </c>
      <c r="L77" s="13" t="s">
        <v>563</v>
      </c>
      <c r="M77" s="13"/>
    </row>
    <row r="78" spans="1:13" ht="24.4" customHeight="1">
      <c r="A78" s="213"/>
      <c r="B78" s="213"/>
      <c r="C78" s="214"/>
      <c r="D78" s="213"/>
      <c r="E78" s="215"/>
      <c r="F78" s="215" t="s">
        <v>522</v>
      </c>
      <c r="G78" s="13" t="s">
        <v>564</v>
      </c>
      <c r="H78" s="13" t="s">
        <v>524</v>
      </c>
      <c r="I78" s="13" t="s">
        <v>565</v>
      </c>
      <c r="J78" s="13" t="s">
        <v>566</v>
      </c>
      <c r="K78" s="13" t="s">
        <v>509</v>
      </c>
      <c r="L78" s="13" t="s">
        <v>563</v>
      </c>
      <c r="M78" s="13"/>
    </row>
    <row r="79" spans="1:13" ht="24.4" customHeight="1">
      <c r="A79" s="213"/>
      <c r="B79" s="213"/>
      <c r="C79" s="214"/>
      <c r="D79" s="213"/>
      <c r="E79" s="215"/>
      <c r="F79" s="215"/>
      <c r="G79" s="13" t="s">
        <v>567</v>
      </c>
      <c r="H79" s="13" t="s">
        <v>524</v>
      </c>
      <c r="I79" s="13" t="s">
        <v>568</v>
      </c>
      <c r="J79" s="13" t="s">
        <v>569</v>
      </c>
      <c r="K79" s="13" t="s">
        <v>509</v>
      </c>
      <c r="L79" s="13" t="s">
        <v>563</v>
      </c>
      <c r="M79" s="13"/>
    </row>
    <row r="80" spans="1:13" ht="24.4" customHeight="1">
      <c r="A80" s="213"/>
      <c r="B80" s="213"/>
      <c r="C80" s="214"/>
      <c r="D80" s="213"/>
      <c r="E80" s="215" t="s">
        <v>528</v>
      </c>
      <c r="F80" s="34" t="s">
        <v>529</v>
      </c>
      <c r="G80" s="13"/>
      <c r="H80" s="13"/>
      <c r="I80" s="13"/>
      <c r="J80" s="13"/>
      <c r="K80" s="13"/>
      <c r="L80" s="13"/>
      <c r="M80" s="13"/>
    </row>
    <row r="81" spans="1:13" ht="59.45" customHeight="1">
      <c r="A81" s="213"/>
      <c r="B81" s="213"/>
      <c r="C81" s="214"/>
      <c r="D81" s="213"/>
      <c r="E81" s="215"/>
      <c r="F81" s="34" t="s">
        <v>530</v>
      </c>
      <c r="G81" s="13" t="s">
        <v>627</v>
      </c>
      <c r="H81" s="13" t="s">
        <v>532</v>
      </c>
      <c r="I81" s="13" t="s">
        <v>613</v>
      </c>
      <c r="J81" s="13" t="s">
        <v>577</v>
      </c>
      <c r="K81" s="13" t="s">
        <v>573</v>
      </c>
      <c r="L81" s="13" t="s">
        <v>527</v>
      </c>
      <c r="M81" s="13"/>
    </row>
    <row r="82" spans="1:13" ht="24.4" customHeight="1">
      <c r="A82" s="213"/>
      <c r="B82" s="213"/>
      <c r="C82" s="214"/>
      <c r="D82" s="213"/>
      <c r="E82" s="215"/>
      <c r="F82" s="34" t="s">
        <v>536</v>
      </c>
      <c r="G82" s="13"/>
      <c r="H82" s="13"/>
      <c r="I82" s="13"/>
      <c r="J82" s="13"/>
      <c r="K82" s="13"/>
      <c r="L82" s="13"/>
      <c r="M82" s="13"/>
    </row>
    <row r="83" spans="1:13" ht="59.45" customHeight="1">
      <c r="A83" s="213"/>
      <c r="B83" s="213"/>
      <c r="C83" s="214"/>
      <c r="D83" s="213"/>
      <c r="E83" s="215"/>
      <c r="F83" s="34" t="s">
        <v>537</v>
      </c>
      <c r="G83" s="13" t="s">
        <v>574</v>
      </c>
      <c r="H83" s="13" t="s">
        <v>575</v>
      </c>
      <c r="I83" s="13" t="s">
        <v>576</v>
      </c>
      <c r="J83" s="13" t="s">
        <v>577</v>
      </c>
      <c r="K83" s="13" t="s">
        <v>573</v>
      </c>
      <c r="L83" s="13" t="s">
        <v>527</v>
      </c>
      <c r="M83" s="13"/>
    </row>
    <row r="84" spans="1:13" ht="24.4" customHeight="1">
      <c r="A84" s="213"/>
      <c r="B84" s="213"/>
      <c r="C84" s="214"/>
      <c r="D84" s="213"/>
      <c r="E84" s="34" t="s">
        <v>542</v>
      </c>
      <c r="F84" s="34" t="s">
        <v>543</v>
      </c>
      <c r="G84" s="13" t="s">
        <v>578</v>
      </c>
      <c r="H84" s="13" t="s">
        <v>545</v>
      </c>
      <c r="I84" s="13" t="s">
        <v>579</v>
      </c>
      <c r="J84" s="13" t="s">
        <v>566</v>
      </c>
      <c r="K84" s="13" t="s">
        <v>509</v>
      </c>
      <c r="L84" s="13" t="s">
        <v>548</v>
      </c>
      <c r="M84" s="13"/>
    </row>
    <row r="85" spans="1:13" ht="29.25" customHeight="1">
      <c r="A85" s="213" t="s">
        <v>161</v>
      </c>
      <c r="B85" s="213" t="s">
        <v>628</v>
      </c>
      <c r="C85" s="214">
        <v>10</v>
      </c>
      <c r="D85" s="213" t="s">
        <v>629</v>
      </c>
      <c r="E85" s="215" t="s">
        <v>504</v>
      </c>
      <c r="F85" s="34" t="s">
        <v>505</v>
      </c>
      <c r="G85" s="13" t="s">
        <v>551</v>
      </c>
      <c r="H85" s="13" t="s">
        <v>630</v>
      </c>
      <c r="I85" s="13" t="s">
        <v>631</v>
      </c>
      <c r="J85" s="13" t="s">
        <v>632</v>
      </c>
      <c r="K85" s="13" t="s">
        <v>555</v>
      </c>
      <c r="L85" s="13" t="s">
        <v>556</v>
      </c>
      <c r="M85" s="13"/>
    </row>
    <row r="86" spans="1:13" ht="24.4" customHeight="1">
      <c r="A86" s="213"/>
      <c r="B86" s="213"/>
      <c r="C86" s="214"/>
      <c r="D86" s="213"/>
      <c r="E86" s="215"/>
      <c r="F86" s="34" t="s">
        <v>511</v>
      </c>
      <c r="G86" s="13"/>
      <c r="H86" s="13"/>
      <c r="I86" s="13"/>
      <c r="J86" s="13"/>
      <c r="K86" s="13"/>
      <c r="L86" s="13"/>
      <c r="M86" s="13"/>
    </row>
    <row r="87" spans="1:13" ht="24.4" customHeight="1">
      <c r="A87" s="213"/>
      <c r="B87" s="213"/>
      <c r="C87" s="214"/>
      <c r="D87" s="213"/>
      <c r="E87" s="215"/>
      <c r="F87" s="34" t="s">
        <v>512</v>
      </c>
      <c r="G87" s="13"/>
      <c r="H87" s="13"/>
      <c r="I87" s="13"/>
      <c r="J87" s="13"/>
      <c r="K87" s="13"/>
      <c r="L87" s="13"/>
      <c r="M87" s="13"/>
    </row>
    <row r="88" spans="1:13" ht="24.4" customHeight="1">
      <c r="A88" s="213"/>
      <c r="B88" s="213"/>
      <c r="C88" s="214"/>
      <c r="D88" s="213"/>
      <c r="E88" s="215" t="s">
        <v>513</v>
      </c>
      <c r="F88" s="215" t="s">
        <v>514</v>
      </c>
      <c r="G88" s="13" t="s">
        <v>633</v>
      </c>
      <c r="H88" s="13" t="s">
        <v>634</v>
      </c>
      <c r="I88" s="13" t="s">
        <v>635</v>
      </c>
      <c r="J88" s="13" t="s">
        <v>636</v>
      </c>
      <c r="K88" s="13" t="s">
        <v>637</v>
      </c>
      <c r="L88" s="13" t="s">
        <v>548</v>
      </c>
      <c r="M88" s="13"/>
    </row>
    <row r="89" spans="1:13" ht="29.25" customHeight="1">
      <c r="A89" s="213"/>
      <c r="B89" s="213"/>
      <c r="C89" s="214"/>
      <c r="D89" s="213"/>
      <c r="E89" s="215"/>
      <c r="F89" s="215"/>
      <c r="G89" s="13" t="s">
        <v>638</v>
      </c>
      <c r="H89" s="13" t="s">
        <v>524</v>
      </c>
      <c r="I89" s="13" t="s">
        <v>639</v>
      </c>
      <c r="J89" s="13" t="s">
        <v>636</v>
      </c>
      <c r="K89" s="13" t="s">
        <v>637</v>
      </c>
      <c r="L89" s="13" t="s">
        <v>548</v>
      </c>
      <c r="M89" s="13"/>
    </row>
    <row r="90" spans="1:13" ht="24.4" customHeight="1">
      <c r="A90" s="213"/>
      <c r="B90" s="213"/>
      <c r="C90" s="214"/>
      <c r="D90" s="213"/>
      <c r="E90" s="215"/>
      <c r="F90" s="215"/>
      <c r="G90" s="13" t="s">
        <v>584</v>
      </c>
      <c r="H90" s="13" t="s">
        <v>585</v>
      </c>
      <c r="I90" s="13" t="s">
        <v>586</v>
      </c>
      <c r="J90" s="13" t="s">
        <v>587</v>
      </c>
      <c r="K90" s="13" t="s">
        <v>588</v>
      </c>
      <c r="L90" s="13" t="s">
        <v>548</v>
      </c>
      <c r="M90" s="13"/>
    </row>
    <row r="91" spans="1:13" ht="24.4" customHeight="1">
      <c r="A91" s="213"/>
      <c r="B91" s="213"/>
      <c r="C91" s="214"/>
      <c r="D91" s="213"/>
      <c r="E91" s="215"/>
      <c r="F91" s="34" t="s">
        <v>518</v>
      </c>
      <c r="G91" s="13" t="s">
        <v>640</v>
      </c>
      <c r="H91" s="13" t="s">
        <v>545</v>
      </c>
      <c r="I91" s="13" t="s">
        <v>641</v>
      </c>
      <c r="J91" s="13" t="s">
        <v>642</v>
      </c>
      <c r="K91" s="13" t="s">
        <v>509</v>
      </c>
      <c r="L91" s="13" t="s">
        <v>548</v>
      </c>
      <c r="M91" s="13"/>
    </row>
    <row r="92" spans="1:13" ht="24.4" customHeight="1">
      <c r="A92" s="213"/>
      <c r="B92" s="213"/>
      <c r="C92" s="214"/>
      <c r="D92" s="213"/>
      <c r="E92" s="215"/>
      <c r="F92" s="34" t="s">
        <v>522</v>
      </c>
      <c r="G92" s="13" t="s">
        <v>643</v>
      </c>
      <c r="H92" s="13" t="s">
        <v>630</v>
      </c>
      <c r="I92" s="13" t="s">
        <v>644</v>
      </c>
      <c r="J92" s="13" t="s">
        <v>645</v>
      </c>
      <c r="K92" s="13" t="s">
        <v>646</v>
      </c>
      <c r="L92" s="13" t="s">
        <v>548</v>
      </c>
      <c r="M92" s="13"/>
    </row>
    <row r="93" spans="1:13" ht="24.4" customHeight="1">
      <c r="A93" s="213"/>
      <c r="B93" s="213"/>
      <c r="C93" s="214"/>
      <c r="D93" s="213"/>
      <c r="E93" s="215" t="s">
        <v>528</v>
      </c>
      <c r="F93" s="34" t="s">
        <v>529</v>
      </c>
      <c r="G93" s="13"/>
      <c r="H93" s="13"/>
      <c r="I93" s="13"/>
      <c r="J93" s="13"/>
      <c r="K93" s="13"/>
      <c r="L93" s="13"/>
      <c r="M93" s="13"/>
    </row>
    <row r="94" spans="1:13" ht="39.6" customHeight="1">
      <c r="A94" s="213"/>
      <c r="B94" s="213"/>
      <c r="C94" s="214"/>
      <c r="D94" s="213"/>
      <c r="E94" s="215"/>
      <c r="F94" s="34" t="s">
        <v>530</v>
      </c>
      <c r="G94" s="13" t="s">
        <v>647</v>
      </c>
      <c r="H94" s="13" t="s">
        <v>532</v>
      </c>
      <c r="I94" s="13" t="s">
        <v>647</v>
      </c>
      <c r="J94" s="13" t="s">
        <v>648</v>
      </c>
      <c r="K94" s="13" t="s">
        <v>573</v>
      </c>
      <c r="L94" s="13" t="s">
        <v>527</v>
      </c>
      <c r="M94" s="13"/>
    </row>
    <row r="95" spans="1:13" ht="24.4" customHeight="1">
      <c r="A95" s="213"/>
      <c r="B95" s="213"/>
      <c r="C95" s="214"/>
      <c r="D95" s="213"/>
      <c r="E95" s="215"/>
      <c r="F95" s="34" t="s">
        <v>536</v>
      </c>
      <c r="G95" s="13"/>
      <c r="H95" s="13"/>
      <c r="I95" s="13"/>
      <c r="J95" s="13"/>
      <c r="K95" s="13"/>
      <c r="L95" s="13"/>
      <c r="M95" s="13"/>
    </row>
    <row r="96" spans="1:13" ht="24.4" customHeight="1">
      <c r="A96" s="213"/>
      <c r="B96" s="213"/>
      <c r="C96" s="214"/>
      <c r="D96" s="213"/>
      <c r="E96" s="215"/>
      <c r="F96" s="34" t="s">
        <v>537</v>
      </c>
      <c r="G96" s="13"/>
      <c r="H96" s="13"/>
      <c r="I96" s="13"/>
      <c r="J96" s="13"/>
      <c r="K96" s="13"/>
      <c r="L96" s="13"/>
      <c r="M96" s="13"/>
    </row>
    <row r="97" spans="1:13" ht="24.4" customHeight="1">
      <c r="A97" s="213"/>
      <c r="B97" s="213"/>
      <c r="C97" s="214"/>
      <c r="D97" s="213"/>
      <c r="E97" s="34" t="s">
        <v>542</v>
      </c>
      <c r="F97" s="34" t="s">
        <v>543</v>
      </c>
      <c r="G97" s="13" t="s">
        <v>578</v>
      </c>
      <c r="H97" s="13" t="s">
        <v>545</v>
      </c>
      <c r="I97" s="13" t="s">
        <v>649</v>
      </c>
      <c r="J97" s="13" t="s">
        <v>642</v>
      </c>
      <c r="K97" s="13" t="s">
        <v>509</v>
      </c>
      <c r="L97" s="13" t="s">
        <v>548</v>
      </c>
      <c r="M97" s="13"/>
    </row>
    <row r="98" spans="1:13" ht="29.25" customHeight="1">
      <c r="A98" s="213" t="s">
        <v>161</v>
      </c>
      <c r="B98" s="213" t="s">
        <v>650</v>
      </c>
      <c r="C98" s="214">
        <v>80.52</v>
      </c>
      <c r="D98" s="213" t="s">
        <v>651</v>
      </c>
      <c r="E98" s="215" t="s">
        <v>504</v>
      </c>
      <c r="F98" s="34" t="s">
        <v>505</v>
      </c>
      <c r="G98" s="13" t="s">
        <v>651</v>
      </c>
      <c r="H98" s="13" t="s">
        <v>652</v>
      </c>
      <c r="I98" s="13" t="s">
        <v>653</v>
      </c>
      <c r="J98" s="13" t="s">
        <v>654</v>
      </c>
      <c r="K98" s="13" t="s">
        <v>555</v>
      </c>
      <c r="L98" s="13" t="s">
        <v>556</v>
      </c>
      <c r="M98" s="13"/>
    </row>
    <row r="99" spans="1:13" ht="24.4" customHeight="1">
      <c r="A99" s="213"/>
      <c r="B99" s="213"/>
      <c r="C99" s="214"/>
      <c r="D99" s="213"/>
      <c r="E99" s="215"/>
      <c r="F99" s="34" t="s">
        <v>511</v>
      </c>
      <c r="G99" s="13"/>
      <c r="H99" s="13"/>
      <c r="I99" s="13"/>
      <c r="J99" s="13"/>
      <c r="K99" s="13"/>
      <c r="L99" s="13"/>
      <c r="M99" s="13"/>
    </row>
    <row r="100" spans="1:13" ht="24.4" customHeight="1">
      <c r="A100" s="213"/>
      <c r="B100" s="213"/>
      <c r="C100" s="214"/>
      <c r="D100" s="213"/>
      <c r="E100" s="215"/>
      <c r="F100" s="34" t="s">
        <v>512</v>
      </c>
      <c r="G100" s="13"/>
      <c r="H100" s="13"/>
      <c r="I100" s="13"/>
      <c r="J100" s="13"/>
      <c r="K100" s="13"/>
      <c r="L100" s="13"/>
      <c r="M100" s="13"/>
    </row>
    <row r="101" spans="1:13" ht="24.4" customHeight="1">
      <c r="A101" s="213"/>
      <c r="B101" s="213"/>
      <c r="C101" s="214"/>
      <c r="D101" s="213"/>
      <c r="E101" s="215" t="s">
        <v>513</v>
      </c>
      <c r="F101" s="215" t="s">
        <v>514</v>
      </c>
      <c r="G101" s="13" t="s">
        <v>584</v>
      </c>
      <c r="H101" s="13" t="s">
        <v>585</v>
      </c>
      <c r="I101" s="13" t="s">
        <v>586</v>
      </c>
      <c r="J101" s="13" t="s">
        <v>587</v>
      </c>
      <c r="K101" s="13" t="s">
        <v>588</v>
      </c>
      <c r="L101" s="13"/>
      <c r="M101" s="13"/>
    </row>
    <row r="102" spans="1:13" ht="50.1" customHeight="1">
      <c r="A102" s="213"/>
      <c r="B102" s="213"/>
      <c r="C102" s="214"/>
      <c r="D102" s="213"/>
      <c r="E102" s="215"/>
      <c r="F102" s="215"/>
      <c r="G102" s="13" t="s">
        <v>655</v>
      </c>
      <c r="H102" s="13" t="s">
        <v>524</v>
      </c>
      <c r="I102" s="13" t="s">
        <v>520</v>
      </c>
      <c r="J102" s="13" t="s">
        <v>656</v>
      </c>
      <c r="K102" s="13" t="s">
        <v>637</v>
      </c>
      <c r="L102" s="13" t="s">
        <v>548</v>
      </c>
      <c r="M102" s="13"/>
    </row>
    <row r="103" spans="1:13" ht="29.25" customHeight="1">
      <c r="A103" s="213"/>
      <c r="B103" s="213"/>
      <c r="C103" s="214"/>
      <c r="D103" s="213"/>
      <c r="E103" s="215"/>
      <c r="F103" s="34" t="s">
        <v>518</v>
      </c>
      <c r="G103" s="13" t="s">
        <v>657</v>
      </c>
      <c r="H103" s="13" t="s">
        <v>524</v>
      </c>
      <c r="I103" s="13" t="s">
        <v>658</v>
      </c>
      <c r="J103" s="13" t="s">
        <v>654</v>
      </c>
      <c r="K103" s="13" t="s">
        <v>509</v>
      </c>
      <c r="L103" s="13" t="s">
        <v>563</v>
      </c>
      <c r="M103" s="13"/>
    </row>
    <row r="104" spans="1:13" ht="29.25" customHeight="1">
      <c r="A104" s="213"/>
      <c r="B104" s="213"/>
      <c r="C104" s="214"/>
      <c r="D104" s="213"/>
      <c r="E104" s="215"/>
      <c r="F104" s="34" t="s">
        <v>522</v>
      </c>
      <c r="G104" s="13" t="s">
        <v>659</v>
      </c>
      <c r="H104" s="13" t="s">
        <v>524</v>
      </c>
      <c r="I104" s="13" t="s">
        <v>660</v>
      </c>
      <c r="J104" s="13" t="s">
        <v>654</v>
      </c>
      <c r="K104" s="13" t="s">
        <v>509</v>
      </c>
      <c r="L104" s="13" t="s">
        <v>563</v>
      </c>
      <c r="M104" s="13"/>
    </row>
    <row r="105" spans="1:13" ht="24.4" customHeight="1">
      <c r="A105" s="213"/>
      <c r="B105" s="213"/>
      <c r="C105" s="214"/>
      <c r="D105" s="213"/>
      <c r="E105" s="215" t="s">
        <v>528</v>
      </c>
      <c r="F105" s="34" t="s">
        <v>529</v>
      </c>
      <c r="G105" s="13"/>
      <c r="H105" s="13"/>
      <c r="I105" s="13"/>
      <c r="J105" s="13"/>
      <c r="K105" s="13"/>
      <c r="L105" s="13"/>
      <c r="M105" s="13"/>
    </row>
    <row r="106" spans="1:13" ht="24.4" customHeight="1">
      <c r="A106" s="213"/>
      <c r="B106" s="213"/>
      <c r="C106" s="214"/>
      <c r="D106" s="213"/>
      <c r="E106" s="215"/>
      <c r="F106" s="34" t="s">
        <v>530</v>
      </c>
      <c r="G106" s="13"/>
      <c r="H106" s="13"/>
      <c r="I106" s="13"/>
      <c r="J106" s="13"/>
      <c r="K106" s="13"/>
      <c r="L106" s="13"/>
      <c r="M106" s="13"/>
    </row>
    <row r="107" spans="1:13" ht="24.4" customHeight="1">
      <c r="A107" s="213"/>
      <c r="B107" s="213"/>
      <c r="C107" s="214"/>
      <c r="D107" s="213"/>
      <c r="E107" s="215"/>
      <c r="F107" s="34" t="s">
        <v>536</v>
      </c>
      <c r="G107" s="13"/>
      <c r="H107" s="13"/>
      <c r="I107" s="13"/>
      <c r="J107" s="13"/>
      <c r="K107" s="13"/>
      <c r="L107" s="13"/>
      <c r="M107" s="13"/>
    </row>
    <row r="108" spans="1:13" ht="59.45" customHeight="1">
      <c r="A108" s="213"/>
      <c r="B108" s="213"/>
      <c r="C108" s="214"/>
      <c r="D108" s="213"/>
      <c r="E108" s="215"/>
      <c r="F108" s="34" t="s">
        <v>537</v>
      </c>
      <c r="G108" s="13" t="s">
        <v>538</v>
      </c>
      <c r="H108" s="13" t="s">
        <v>539</v>
      </c>
      <c r="I108" s="13" t="s">
        <v>661</v>
      </c>
      <c r="J108" s="13" t="s">
        <v>577</v>
      </c>
      <c r="K108" s="13" t="s">
        <v>573</v>
      </c>
      <c r="L108" s="13" t="s">
        <v>527</v>
      </c>
      <c r="M108" s="13"/>
    </row>
    <row r="109" spans="1:13" ht="29.25" customHeight="1">
      <c r="A109" s="213"/>
      <c r="B109" s="213"/>
      <c r="C109" s="214"/>
      <c r="D109" s="213"/>
      <c r="E109" s="34" t="s">
        <v>542</v>
      </c>
      <c r="F109" s="34" t="s">
        <v>543</v>
      </c>
      <c r="G109" s="13" t="s">
        <v>662</v>
      </c>
      <c r="H109" s="13" t="s">
        <v>663</v>
      </c>
      <c r="I109" s="13" t="s">
        <v>664</v>
      </c>
      <c r="J109" s="13" t="s">
        <v>654</v>
      </c>
      <c r="K109" s="13" t="s">
        <v>509</v>
      </c>
      <c r="L109" s="13" t="s">
        <v>548</v>
      </c>
      <c r="M109" s="13"/>
    </row>
    <row r="110" spans="1:13" ht="29.25" customHeight="1">
      <c r="A110" s="213" t="s">
        <v>161</v>
      </c>
      <c r="B110" s="213" t="s">
        <v>665</v>
      </c>
      <c r="C110" s="214">
        <v>157</v>
      </c>
      <c r="D110" s="213" t="s">
        <v>666</v>
      </c>
      <c r="E110" s="215" t="s">
        <v>504</v>
      </c>
      <c r="F110" s="34" t="s">
        <v>505</v>
      </c>
      <c r="G110" s="13" t="s">
        <v>666</v>
      </c>
      <c r="H110" s="13" t="s">
        <v>667</v>
      </c>
      <c r="I110" s="13" t="s">
        <v>668</v>
      </c>
      <c r="J110" s="13" t="s">
        <v>508</v>
      </c>
      <c r="K110" s="13" t="s">
        <v>509</v>
      </c>
      <c r="L110" s="13" t="s">
        <v>510</v>
      </c>
      <c r="M110" s="13"/>
    </row>
    <row r="111" spans="1:13" ht="24.4" customHeight="1">
      <c r="A111" s="213"/>
      <c r="B111" s="213"/>
      <c r="C111" s="214"/>
      <c r="D111" s="213"/>
      <c r="E111" s="215"/>
      <c r="F111" s="34" t="s">
        <v>511</v>
      </c>
      <c r="G111" s="13"/>
      <c r="H111" s="13"/>
      <c r="I111" s="13"/>
      <c r="J111" s="13"/>
      <c r="K111" s="13"/>
      <c r="L111" s="13"/>
      <c r="M111" s="13"/>
    </row>
    <row r="112" spans="1:13" ht="24.4" customHeight="1">
      <c r="A112" s="213"/>
      <c r="B112" s="213"/>
      <c r="C112" s="214"/>
      <c r="D112" s="213"/>
      <c r="E112" s="215"/>
      <c r="F112" s="34" t="s">
        <v>512</v>
      </c>
      <c r="G112" s="13"/>
      <c r="H112" s="13"/>
      <c r="I112" s="13"/>
      <c r="J112" s="13"/>
      <c r="K112" s="13"/>
      <c r="L112" s="13"/>
      <c r="M112" s="13"/>
    </row>
    <row r="113" spans="1:13" ht="24.4" customHeight="1">
      <c r="A113" s="213"/>
      <c r="B113" s="213"/>
      <c r="C113" s="214"/>
      <c r="D113" s="213"/>
      <c r="E113" s="215" t="s">
        <v>513</v>
      </c>
      <c r="F113" s="34" t="s">
        <v>514</v>
      </c>
      <c r="G113" s="13" t="s">
        <v>669</v>
      </c>
      <c r="H113" s="13" t="s">
        <v>670</v>
      </c>
      <c r="I113" s="13" t="s">
        <v>671</v>
      </c>
      <c r="J113" s="13" t="s">
        <v>517</v>
      </c>
      <c r="K113" s="13" t="s">
        <v>509</v>
      </c>
      <c r="L113" s="13" t="s">
        <v>510</v>
      </c>
      <c r="M113" s="13"/>
    </row>
    <row r="114" spans="1:13" ht="24.4" customHeight="1">
      <c r="A114" s="213"/>
      <c r="B114" s="213"/>
      <c r="C114" s="214"/>
      <c r="D114" s="213"/>
      <c r="E114" s="215"/>
      <c r="F114" s="34" t="s">
        <v>518</v>
      </c>
      <c r="G114" s="13" t="s">
        <v>672</v>
      </c>
      <c r="H114" s="13" t="s">
        <v>545</v>
      </c>
      <c r="I114" s="13" t="s">
        <v>672</v>
      </c>
      <c r="J114" s="13" t="s">
        <v>673</v>
      </c>
      <c r="K114" s="13" t="s">
        <v>674</v>
      </c>
      <c r="L114" s="13" t="s">
        <v>510</v>
      </c>
      <c r="M114" s="13"/>
    </row>
    <row r="115" spans="1:13" ht="39.6" customHeight="1">
      <c r="A115" s="213"/>
      <c r="B115" s="213"/>
      <c r="C115" s="214"/>
      <c r="D115" s="213"/>
      <c r="E115" s="215"/>
      <c r="F115" s="34" t="s">
        <v>522</v>
      </c>
      <c r="G115" s="13" t="s">
        <v>523</v>
      </c>
      <c r="H115" s="13" t="s">
        <v>524</v>
      </c>
      <c r="I115" s="13" t="s">
        <v>525</v>
      </c>
      <c r="J115" s="13" t="s">
        <v>526</v>
      </c>
      <c r="K115" s="13" t="s">
        <v>509</v>
      </c>
      <c r="L115" s="13" t="s">
        <v>527</v>
      </c>
      <c r="M115" s="13"/>
    </row>
    <row r="116" spans="1:13" ht="24.4" customHeight="1">
      <c r="A116" s="213"/>
      <c r="B116" s="213"/>
      <c r="C116" s="214"/>
      <c r="D116" s="213"/>
      <c r="E116" s="215" t="s">
        <v>528</v>
      </c>
      <c r="F116" s="34" t="s">
        <v>529</v>
      </c>
      <c r="G116" s="13"/>
      <c r="H116" s="13"/>
      <c r="I116" s="13"/>
      <c r="J116" s="13"/>
      <c r="K116" s="13"/>
      <c r="L116" s="13"/>
      <c r="M116" s="13"/>
    </row>
    <row r="117" spans="1:13" ht="39.6" customHeight="1">
      <c r="A117" s="213"/>
      <c r="B117" s="213"/>
      <c r="C117" s="214"/>
      <c r="D117" s="213"/>
      <c r="E117" s="215"/>
      <c r="F117" s="34" t="s">
        <v>530</v>
      </c>
      <c r="G117" s="13" t="s">
        <v>669</v>
      </c>
      <c r="H117" s="13" t="s">
        <v>532</v>
      </c>
      <c r="I117" s="13" t="s">
        <v>675</v>
      </c>
      <c r="J117" s="13" t="s">
        <v>534</v>
      </c>
      <c r="K117" s="13" t="s">
        <v>535</v>
      </c>
      <c r="L117" s="13" t="s">
        <v>510</v>
      </c>
      <c r="M117" s="13"/>
    </row>
    <row r="118" spans="1:13" ht="24.4" customHeight="1">
      <c r="A118" s="213"/>
      <c r="B118" s="213"/>
      <c r="C118" s="214"/>
      <c r="D118" s="213"/>
      <c r="E118" s="215"/>
      <c r="F118" s="34" t="s">
        <v>536</v>
      </c>
      <c r="G118" s="13"/>
      <c r="H118" s="13"/>
      <c r="I118" s="13"/>
      <c r="J118" s="13"/>
      <c r="K118" s="13"/>
      <c r="L118" s="13"/>
      <c r="M118" s="13"/>
    </row>
    <row r="119" spans="1:13" ht="29.25" customHeight="1">
      <c r="A119" s="213"/>
      <c r="B119" s="213"/>
      <c r="C119" s="214"/>
      <c r="D119" s="213"/>
      <c r="E119" s="215"/>
      <c r="F119" s="34" t="s">
        <v>537</v>
      </c>
      <c r="G119" s="13" t="s">
        <v>538</v>
      </c>
      <c r="H119" s="13" t="s">
        <v>539</v>
      </c>
      <c r="I119" s="13" t="s">
        <v>540</v>
      </c>
      <c r="J119" s="13" t="s">
        <v>541</v>
      </c>
      <c r="K119" s="13" t="s">
        <v>535</v>
      </c>
      <c r="L119" s="13" t="s">
        <v>527</v>
      </c>
      <c r="M119" s="13"/>
    </row>
    <row r="120" spans="1:13" ht="24.4" customHeight="1">
      <c r="A120" s="213"/>
      <c r="B120" s="213"/>
      <c r="C120" s="214"/>
      <c r="D120" s="213"/>
      <c r="E120" s="34" t="s">
        <v>542</v>
      </c>
      <c r="F120" s="34" t="s">
        <v>543</v>
      </c>
      <c r="G120" s="13" t="s">
        <v>578</v>
      </c>
      <c r="H120" s="13" t="s">
        <v>545</v>
      </c>
      <c r="I120" s="13" t="s">
        <v>578</v>
      </c>
      <c r="J120" s="13" t="s">
        <v>547</v>
      </c>
      <c r="K120" s="13" t="s">
        <v>509</v>
      </c>
      <c r="L120" s="13" t="s">
        <v>548</v>
      </c>
      <c r="M120" s="13"/>
    </row>
    <row r="121" spans="1:13" ht="29.25" customHeight="1">
      <c r="A121" s="213" t="s">
        <v>161</v>
      </c>
      <c r="B121" s="213" t="s">
        <v>676</v>
      </c>
      <c r="C121" s="214">
        <v>7</v>
      </c>
      <c r="D121" s="213" t="s">
        <v>344</v>
      </c>
      <c r="E121" s="215" t="s">
        <v>504</v>
      </c>
      <c r="F121" s="34" t="s">
        <v>505</v>
      </c>
      <c r="G121" s="13" t="s">
        <v>551</v>
      </c>
      <c r="H121" s="13" t="s">
        <v>677</v>
      </c>
      <c r="I121" s="13" t="s">
        <v>678</v>
      </c>
      <c r="J121" s="13" t="s">
        <v>554</v>
      </c>
      <c r="K121" s="13" t="s">
        <v>555</v>
      </c>
      <c r="L121" s="13" t="s">
        <v>556</v>
      </c>
      <c r="M121" s="13"/>
    </row>
    <row r="122" spans="1:13" ht="24.4" customHeight="1">
      <c r="A122" s="213"/>
      <c r="B122" s="213"/>
      <c r="C122" s="214"/>
      <c r="D122" s="213"/>
      <c r="E122" s="215"/>
      <c r="F122" s="34" t="s">
        <v>511</v>
      </c>
      <c r="G122" s="13"/>
      <c r="H122" s="13"/>
      <c r="I122" s="13"/>
      <c r="J122" s="13"/>
      <c r="K122" s="13"/>
      <c r="L122" s="13"/>
      <c r="M122" s="13"/>
    </row>
    <row r="123" spans="1:13" ht="24.4" customHeight="1">
      <c r="A123" s="213"/>
      <c r="B123" s="213"/>
      <c r="C123" s="214"/>
      <c r="D123" s="213"/>
      <c r="E123" s="215"/>
      <c r="F123" s="34" t="s">
        <v>512</v>
      </c>
      <c r="G123" s="13"/>
      <c r="H123" s="13"/>
      <c r="I123" s="13"/>
      <c r="J123" s="13"/>
      <c r="K123" s="13"/>
      <c r="L123" s="13"/>
      <c r="M123" s="13"/>
    </row>
    <row r="124" spans="1:13" ht="29.25" customHeight="1">
      <c r="A124" s="213"/>
      <c r="B124" s="213"/>
      <c r="C124" s="214"/>
      <c r="D124" s="213"/>
      <c r="E124" s="215" t="s">
        <v>513</v>
      </c>
      <c r="F124" s="34" t="s">
        <v>514</v>
      </c>
      <c r="G124" s="13" t="s">
        <v>344</v>
      </c>
      <c r="H124" s="13" t="s">
        <v>590</v>
      </c>
      <c r="I124" s="13" t="s">
        <v>679</v>
      </c>
      <c r="J124" s="13" t="s">
        <v>592</v>
      </c>
      <c r="K124" s="13" t="s">
        <v>588</v>
      </c>
      <c r="L124" s="13" t="s">
        <v>548</v>
      </c>
      <c r="M124" s="13"/>
    </row>
    <row r="125" spans="1:13" ht="24.4" customHeight="1">
      <c r="A125" s="213"/>
      <c r="B125" s="213"/>
      <c r="C125" s="214"/>
      <c r="D125" s="213"/>
      <c r="E125" s="215"/>
      <c r="F125" s="34" t="s">
        <v>518</v>
      </c>
      <c r="G125" s="13" t="s">
        <v>680</v>
      </c>
      <c r="H125" s="13" t="s">
        <v>524</v>
      </c>
      <c r="I125" s="13" t="s">
        <v>681</v>
      </c>
      <c r="J125" s="13" t="s">
        <v>562</v>
      </c>
      <c r="K125" s="13" t="s">
        <v>509</v>
      </c>
      <c r="L125" s="13" t="s">
        <v>563</v>
      </c>
      <c r="M125" s="13"/>
    </row>
    <row r="126" spans="1:13" ht="24.4" customHeight="1">
      <c r="A126" s="213"/>
      <c r="B126" s="213"/>
      <c r="C126" s="214"/>
      <c r="D126" s="213"/>
      <c r="E126" s="215"/>
      <c r="F126" s="34" t="s">
        <v>522</v>
      </c>
      <c r="G126" s="13" t="s">
        <v>682</v>
      </c>
      <c r="H126" s="13" t="s">
        <v>524</v>
      </c>
      <c r="I126" s="13" t="s">
        <v>682</v>
      </c>
      <c r="J126" s="13" t="s">
        <v>566</v>
      </c>
      <c r="K126" s="13" t="s">
        <v>509</v>
      </c>
      <c r="L126" s="13" t="s">
        <v>563</v>
      </c>
      <c r="M126" s="13"/>
    </row>
    <row r="127" spans="1:13" ht="24.4" customHeight="1">
      <c r="A127" s="213"/>
      <c r="B127" s="213"/>
      <c r="C127" s="214"/>
      <c r="D127" s="213"/>
      <c r="E127" s="215" t="s">
        <v>528</v>
      </c>
      <c r="F127" s="34" t="s">
        <v>529</v>
      </c>
      <c r="G127" s="13"/>
      <c r="H127" s="13"/>
      <c r="I127" s="13"/>
      <c r="J127" s="13"/>
      <c r="K127" s="13"/>
      <c r="L127" s="13"/>
      <c r="M127" s="13"/>
    </row>
    <row r="128" spans="1:13" ht="59.45" customHeight="1">
      <c r="A128" s="213"/>
      <c r="B128" s="213"/>
      <c r="C128" s="214"/>
      <c r="D128" s="213"/>
      <c r="E128" s="215"/>
      <c r="F128" s="34" t="s">
        <v>530</v>
      </c>
      <c r="G128" s="13" t="s">
        <v>683</v>
      </c>
      <c r="H128" s="13" t="s">
        <v>532</v>
      </c>
      <c r="I128" s="13" t="s">
        <v>684</v>
      </c>
      <c r="J128" s="13" t="s">
        <v>577</v>
      </c>
      <c r="K128" s="13" t="s">
        <v>573</v>
      </c>
      <c r="L128" s="13" t="s">
        <v>527</v>
      </c>
      <c r="M128" s="13"/>
    </row>
    <row r="129" spans="1:13" ht="24.4" customHeight="1">
      <c r="A129" s="213"/>
      <c r="B129" s="213"/>
      <c r="C129" s="214"/>
      <c r="D129" s="213"/>
      <c r="E129" s="215"/>
      <c r="F129" s="34" t="s">
        <v>536</v>
      </c>
      <c r="G129" s="13"/>
      <c r="H129" s="13"/>
      <c r="I129" s="13"/>
      <c r="J129" s="13"/>
      <c r="K129" s="13"/>
      <c r="L129" s="13"/>
      <c r="M129" s="13"/>
    </row>
    <row r="130" spans="1:13" ht="59.45" customHeight="1">
      <c r="A130" s="213"/>
      <c r="B130" s="213"/>
      <c r="C130" s="214"/>
      <c r="D130" s="213"/>
      <c r="E130" s="215"/>
      <c r="F130" s="34" t="s">
        <v>537</v>
      </c>
      <c r="G130" s="13" t="s">
        <v>574</v>
      </c>
      <c r="H130" s="13" t="s">
        <v>575</v>
      </c>
      <c r="I130" s="13" t="s">
        <v>576</v>
      </c>
      <c r="J130" s="13" t="s">
        <v>577</v>
      </c>
      <c r="K130" s="13" t="s">
        <v>573</v>
      </c>
      <c r="L130" s="13" t="s">
        <v>527</v>
      </c>
      <c r="M130" s="13"/>
    </row>
    <row r="131" spans="1:13" ht="24.4" customHeight="1">
      <c r="A131" s="213"/>
      <c r="B131" s="213"/>
      <c r="C131" s="214"/>
      <c r="D131" s="213"/>
      <c r="E131" s="34" t="s">
        <v>542</v>
      </c>
      <c r="F131" s="34" t="s">
        <v>543</v>
      </c>
      <c r="G131" s="13" t="s">
        <v>578</v>
      </c>
      <c r="H131" s="13" t="s">
        <v>545</v>
      </c>
      <c r="I131" s="13" t="s">
        <v>579</v>
      </c>
      <c r="J131" s="13" t="s">
        <v>566</v>
      </c>
      <c r="K131" s="13" t="s">
        <v>509</v>
      </c>
      <c r="L131" s="13" t="s">
        <v>548</v>
      </c>
      <c r="M131" s="13"/>
    </row>
    <row r="132" spans="1:13" ht="29.25" customHeight="1">
      <c r="A132" s="213" t="s">
        <v>161</v>
      </c>
      <c r="B132" s="213" t="s">
        <v>685</v>
      </c>
      <c r="C132" s="214">
        <v>48.3</v>
      </c>
      <c r="D132" s="213" t="s">
        <v>686</v>
      </c>
      <c r="E132" s="215" t="s">
        <v>504</v>
      </c>
      <c r="F132" s="34" t="s">
        <v>505</v>
      </c>
      <c r="G132" s="13" t="s">
        <v>687</v>
      </c>
      <c r="H132" s="13" t="s">
        <v>688</v>
      </c>
      <c r="I132" s="13" t="s">
        <v>689</v>
      </c>
      <c r="J132" s="13" t="s">
        <v>654</v>
      </c>
      <c r="K132" s="13" t="s">
        <v>555</v>
      </c>
      <c r="L132" s="13" t="s">
        <v>556</v>
      </c>
      <c r="M132" s="13"/>
    </row>
    <row r="133" spans="1:13" ht="24.4" customHeight="1">
      <c r="A133" s="213"/>
      <c r="B133" s="213"/>
      <c r="C133" s="214"/>
      <c r="D133" s="213"/>
      <c r="E133" s="215"/>
      <c r="F133" s="34" t="s">
        <v>511</v>
      </c>
      <c r="G133" s="13"/>
      <c r="H133" s="13"/>
      <c r="I133" s="13"/>
      <c r="J133" s="13"/>
      <c r="K133" s="13"/>
      <c r="L133" s="13"/>
      <c r="M133" s="13"/>
    </row>
    <row r="134" spans="1:13" ht="24.4" customHeight="1">
      <c r="A134" s="213"/>
      <c r="B134" s="213"/>
      <c r="C134" s="214"/>
      <c r="D134" s="213"/>
      <c r="E134" s="215"/>
      <c r="F134" s="34" t="s">
        <v>512</v>
      </c>
      <c r="G134" s="13"/>
      <c r="H134" s="13"/>
      <c r="I134" s="13"/>
      <c r="J134" s="13"/>
      <c r="K134" s="13"/>
      <c r="L134" s="13"/>
      <c r="M134" s="13"/>
    </row>
    <row r="135" spans="1:13" ht="29.25" customHeight="1">
      <c r="A135" s="213"/>
      <c r="B135" s="213"/>
      <c r="C135" s="214"/>
      <c r="D135" s="213"/>
      <c r="E135" s="215" t="s">
        <v>513</v>
      </c>
      <c r="F135" s="34" t="s">
        <v>514</v>
      </c>
      <c r="G135" s="13" t="s">
        <v>687</v>
      </c>
      <c r="H135" s="13" t="s">
        <v>690</v>
      </c>
      <c r="I135" s="13" t="s">
        <v>691</v>
      </c>
      <c r="J135" s="13" t="s">
        <v>692</v>
      </c>
      <c r="K135" s="13" t="s">
        <v>637</v>
      </c>
      <c r="L135" s="13" t="s">
        <v>548</v>
      </c>
      <c r="M135" s="13"/>
    </row>
    <row r="136" spans="1:13" ht="29.25" customHeight="1">
      <c r="A136" s="213"/>
      <c r="B136" s="213"/>
      <c r="C136" s="214"/>
      <c r="D136" s="213"/>
      <c r="E136" s="215"/>
      <c r="F136" s="34" t="s">
        <v>518</v>
      </c>
      <c r="G136" s="13" t="s">
        <v>657</v>
      </c>
      <c r="H136" s="13" t="s">
        <v>524</v>
      </c>
      <c r="I136" s="13" t="s">
        <v>658</v>
      </c>
      <c r="J136" s="13" t="s">
        <v>654</v>
      </c>
      <c r="K136" s="13" t="s">
        <v>509</v>
      </c>
      <c r="L136" s="13" t="s">
        <v>563</v>
      </c>
      <c r="M136" s="13"/>
    </row>
    <row r="137" spans="1:13" ht="29.25" customHeight="1">
      <c r="A137" s="213"/>
      <c r="B137" s="213"/>
      <c r="C137" s="214"/>
      <c r="D137" s="213"/>
      <c r="E137" s="215"/>
      <c r="F137" s="34" t="s">
        <v>522</v>
      </c>
      <c r="G137" s="13" t="s">
        <v>693</v>
      </c>
      <c r="H137" s="13" t="s">
        <v>524</v>
      </c>
      <c r="I137" s="13" t="s">
        <v>694</v>
      </c>
      <c r="J137" s="13" t="s">
        <v>695</v>
      </c>
      <c r="K137" s="13" t="s">
        <v>509</v>
      </c>
      <c r="L137" s="13" t="s">
        <v>563</v>
      </c>
      <c r="M137" s="13"/>
    </row>
    <row r="138" spans="1:13" ht="24.4" customHeight="1">
      <c r="A138" s="213"/>
      <c r="B138" s="213"/>
      <c r="C138" s="214"/>
      <c r="D138" s="213"/>
      <c r="E138" s="215" t="s">
        <v>528</v>
      </c>
      <c r="F138" s="34" t="s">
        <v>529</v>
      </c>
      <c r="G138" s="13"/>
      <c r="H138" s="13"/>
      <c r="I138" s="13"/>
      <c r="J138" s="13"/>
      <c r="K138" s="13"/>
      <c r="L138" s="13"/>
      <c r="M138" s="13"/>
    </row>
    <row r="139" spans="1:13" ht="59.45" customHeight="1">
      <c r="A139" s="213"/>
      <c r="B139" s="213"/>
      <c r="C139" s="214"/>
      <c r="D139" s="213"/>
      <c r="E139" s="215"/>
      <c r="F139" s="215" t="s">
        <v>530</v>
      </c>
      <c r="G139" s="13" t="s">
        <v>696</v>
      </c>
      <c r="H139" s="13" t="s">
        <v>697</v>
      </c>
      <c r="I139" s="13" t="s">
        <v>698</v>
      </c>
      <c r="J139" s="13" t="s">
        <v>577</v>
      </c>
      <c r="K139" s="13" t="s">
        <v>573</v>
      </c>
      <c r="L139" s="13" t="s">
        <v>527</v>
      </c>
      <c r="M139" s="13"/>
    </row>
    <row r="140" spans="1:13" ht="59.45" customHeight="1">
      <c r="A140" s="213"/>
      <c r="B140" s="213"/>
      <c r="C140" s="214"/>
      <c r="D140" s="213"/>
      <c r="E140" s="215"/>
      <c r="F140" s="215"/>
      <c r="G140" s="13" t="s">
        <v>699</v>
      </c>
      <c r="H140" s="13" t="s">
        <v>700</v>
      </c>
      <c r="I140" s="13" t="s">
        <v>701</v>
      </c>
      <c r="J140" s="13" t="s">
        <v>577</v>
      </c>
      <c r="K140" s="13" t="s">
        <v>573</v>
      </c>
      <c r="L140" s="13" t="s">
        <v>527</v>
      </c>
      <c r="M140" s="13"/>
    </row>
    <row r="141" spans="1:13" ht="24.4" customHeight="1">
      <c r="A141" s="213"/>
      <c r="B141" s="213"/>
      <c r="C141" s="214"/>
      <c r="D141" s="213"/>
      <c r="E141" s="215"/>
      <c r="F141" s="34" t="s">
        <v>536</v>
      </c>
      <c r="G141" s="13"/>
      <c r="H141" s="13"/>
      <c r="I141" s="13"/>
      <c r="J141" s="13"/>
      <c r="K141" s="13"/>
      <c r="L141" s="13"/>
      <c r="M141" s="13"/>
    </row>
    <row r="142" spans="1:13" ht="59.45" customHeight="1">
      <c r="A142" s="213"/>
      <c r="B142" s="213"/>
      <c r="C142" s="214"/>
      <c r="D142" s="213"/>
      <c r="E142" s="215"/>
      <c r="F142" s="34" t="s">
        <v>537</v>
      </c>
      <c r="G142" s="13" t="s">
        <v>538</v>
      </c>
      <c r="H142" s="13" t="s">
        <v>539</v>
      </c>
      <c r="I142" s="13" t="s">
        <v>661</v>
      </c>
      <c r="J142" s="13" t="s">
        <v>577</v>
      </c>
      <c r="K142" s="13" t="s">
        <v>573</v>
      </c>
      <c r="L142" s="13" t="s">
        <v>527</v>
      </c>
      <c r="M142" s="13"/>
    </row>
    <row r="143" spans="1:13" ht="29.25" customHeight="1">
      <c r="A143" s="213"/>
      <c r="B143" s="213"/>
      <c r="C143" s="214"/>
      <c r="D143" s="213"/>
      <c r="E143" s="34" t="s">
        <v>542</v>
      </c>
      <c r="F143" s="34" t="s">
        <v>543</v>
      </c>
      <c r="G143" s="13" t="s">
        <v>702</v>
      </c>
      <c r="H143" s="13" t="s">
        <v>545</v>
      </c>
      <c r="I143" s="13" t="s">
        <v>703</v>
      </c>
      <c r="J143" s="13" t="s">
        <v>654</v>
      </c>
      <c r="K143" s="13" t="s">
        <v>509</v>
      </c>
      <c r="L143" s="13" t="s">
        <v>548</v>
      </c>
      <c r="M143" s="13"/>
    </row>
    <row r="144" spans="1:13" ht="29.25" customHeight="1">
      <c r="A144" s="213" t="s">
        <v>161</v>
      </c>
      <c r="B144" s="213" t="s">
        <v>704</v>
      </c>
      <c r="C144" s="214">
        <v>42.7</v>
      </c>
      <c r="D144" s="213" t="s">
        <v>705</v>
      </c>
      <c r="E144" s="215" t="s">
        <v>504</v>
      </c>
      <c r="F144" s="34" t="s">
        <v>505</v>
      </c>
      <c r="G144" s="13" t="s">
        <v>687</v>
      </c>
      <c r="H144" s="13" t="s">
        <v>706</v>
      </c>
      <c r="I144" s="13" t="s">
        <v>689</v>
      </c>
      <c r="J144" s="13" t="s">
        <v>654</v>
      </c>
      <c r="K144" s="13" t="s">
        <v>555</v>
      </c>
      <c r="L144" s="13" t="s">
        <v>556</v>
      </c>
      <c r="M144" s="13"/>
    </row>
    <row r="145" spans="1:13" ht="24.4" customHeight="1">
      <c r="A145" s="213"/>
      <c r="B145" s="213"/>
      <c r="C145" s="214"/>
      <c r="D145" s="213"/>
      <c r="E145" s="215"/>
      <c r="F145" s="34" t="s">
        <v>511</v>
      </c>
      <c r="G145" s="13"/>
      <c r="H145" s="13"/>
      <c r="I145" s="13"/>
      <c r="J145" s="13"/>
      <c r="K145" s="13"/>
      <c r="L145" s="13"/>
      <c r="M145" s="13"/>
    </row>
    <row r="146" spans="1:13" ht="24.4" customHeight="1">
      <c r="A146" s="213"/>
      <c r="B146" s="213"/>
      <c r="C146" s="214"/>
      <c r="D146" s="213"/>
      <c r="E146" s="215"/>
      <c r="F146" s="34" t="s">
        <v>512</v>
      </c>
      <c r="G146" s="13"/>
      <c r="H146" s="13"/>
      <c r="I146" s="13"/>
      <c r="J146" s="13"/>
      <c r="K146" s="13"/>
      <c r="L146" s="13"/>
      <c r="M146" s="13"/>
    </row>
    <row r="147" spans="1:13" ht="29.25" customHeight="1">
      <c r="A147" s="213"/>
      <c r="B147" s="213"/>
      <c r="C147" s="214"/>
      <c r="D147" s="213"/>
      <c r="E147" s="215" t="s">
        <v>513</v>
      </c>
      <c r="F147" s="34" t="s">
        <v>514</v>
      </c>
      <c r="G147" s="13" t="s">
        <v>687</v>
      </c>
      <c r="H147" s="13" t="s">
        <v>707</v>
      </c>
      <c r="I147" s="13" t="s">
        <v>691</v>
      </c>
      <c r="J147" s="13" t="s">
        <v>692</v>
      </c>
      <c r="K147" s="13" t="s">
        <v>637</v>
      </c>
      <c r="L147" s="13" t="s">
        <v>548</v>
      </c>
      <c r="M147" s="13"/>
    </row>
    <row r="148" spans="1:13" ht="29.25" customHeight="1">
      <c r="A148" s="213"/>
      <c r="B148" s="213"/>
      <c r="C148" s="214"/>
      <c r="D148" s="213"/>
      <c r="E148" s="215"/>
      <c r="F148" s="34" t="s">
        <v>518</v>
      </c>
      <c r="G148" s="13" t="s">
        <v>657</v>
      </c>
      <c r="H148" s="13" t="s">
        <v>524</v>
      </c>
      <c r="I148" s="13" t="s">
        <v>658</v>
      </c>
      <c r="J148" s="13" t="s">
        <v>654</v>
      </c>
      <c r="K148" s="13" t="s">
        <v>509</v>
      </c>
      <c r="L148" s="13" t="s">
        <v>563</v>
      </c>
      <c r="M148" s="13"/>
    </row>
    <row r="149" spans="1:13" ht="29.25" customHeight="1">
      <c r="A149" s="213"/>
      <c r="B149" s="213"/>
      <c r="C149" s="214"/>
      <c r="D149" s="213"/>
      <c r="E149" s="215"/>
      <c r="F149" s="34" t="s">
        <v>522</v>
      </c>
      <c r="G149" s="13" t="s">
        <v>693</v>
      </c>
      <c r="H149" s="13" t="s">
        <v>524</v>
      </c>
      <c r="I149" s="13" t="s">
        <v>694</v>
      </c>
      <c r="J149" s="13" t="s">
        <v>695</v>
      </c>
      <c r="K149" s="13" t="s">
        <v>509</v>
      </c>
      <c r="L149" s="13" t="s">
        <v>563</v>
      </c>
      <c r="M149" s="13"/>
    </row>
    <row r="150" spans="1:13" ht="24.4" customHeight="1">
      <c r="A150" s="213"/>
      <c r="B150" s="213"/>
      <c r="C150" s="214"/>
      <c r="D150" s="213"/>
      <c r="E150" s="215" t="s">
        <v>528</v>
      </c>
      <c r="F150" s="34" t="s">
        <v>529</v>
      </c>
      <c r="G150" s="13"/>
      <c r="H150" s="13"/>
      <c r="I150" s="13"/>
      <c r="J150" s="13"/>
      <c r="K150" s="13"/>
      <c r="L150" s="13"/>
      <c r="M150" s="13"/>
    </row>
    <row r="151" spans="1:13" ht="59.45" customHeight="1">
      <c r="A151" s="213"/>
      <c r="B151" s="213"/>
      <c r="C151" s="214"/>
      <c r="D151" s="213"/>
      <c r="E151" s="215"/>
      <c r="F151" s="215" t="s">
        <v>530</v>
      </c>
      <c r="G151" s="13" t="s">
        <v>699</v>
      </c>
      <c r="H151" s="13" t="s">
        <v>700</v>
      </c>
      <c r="I151" s="13" t="s">
        <v>701</v>
      </c>
      <c r="J151" s="13" t="s">
        <v>577</v>
      </c>
      <c r="K151" s="13" t="s">
        <v>573</v>
      </c>
      <c r="L151" s="13" t="s">
        <v>527</v>
      </c>
      <c r="M151" s="13"/>
    </row>
    <row r="152" spans="1:13" ht="59.45" customHeight="1">
      <c r="A152" s="213"/>
      <c r="B152" s="213"/>
      <c r="C152" s="214"/>
      <c r="D152" s="213"/>
      <c r="E152" s="215"/>
      <c r="F152" s="215"/>
      <c r="G152" s="13" t="s">
        <v>696</v>
      </c>
      <c r="H152" s="13" t="s">
        <v>697</v>
      </c>
      <c r="I152" s="13" t="s">
        <v>698</v>
      </c>
      <c r="J152" s="13" t="s">
        <v>577</v>
      </c>
      <c r="K152" s="13" t="s">
        <v>573</v>
      </c>
      <c r="L152" s="13" t="s">
        <v>527</v>
      </c>
      <c r="M152" s="13"/>
    </row>
    <row r="153" spans="1:13" ht="24.4" customHeight="1">
      <c r="A153" s="213"/>
      <c r="B153" s="213"/>
      <c r="C153" s="214"/>
      <c r="D153" s="213"/>
      <c r="E153" s="215"/>
      <c r="F153" s="34" t="s">
        <v>536</v>
      </c>
      <c r="G153" s="13"/>
      <c r="H153" s="13"/>
      <c r="I153" s="13"/>
      <c r="J153" s="13"/>
      <c r="K153" s="13"/>
      <c r="L153" s="13"/>
      <c r="M153" s="13"/>
    </row>
    <row r="154" spans="1:13" ht="59.45" customHeight="1">
      <c r="A154" s="213"/>
      <c r="B154" s="213"/>
      <c r="C154" s="214"/>
      <c r="D154" s="213"/>
      <c r="E154" s="215"/>
      <c r="F154" s="34" t="s">
        <v>537</v>
      </c>
      <c r="G154" s="13" t="s">
        <v>538</v>
      </c>
      <c r="H154" s="13" t="s">
        <v>539</v>
      </c>
      <c r="I154" s="13" t="s">
        <v>661</v>
      </c>
      <c r="J154" s="13" t="s">
        <v>577</v>
      </c>
      <c r="K154" s="13" t="s">
        <v>573</v>
      </c>
      <c r="L154" s="13" t="s">
        <v>527</v>
      </c>
      <c r="M154" s="13"/>
    </row>
    <row r="155" spans="1:13" ht="29.25" customHeight="1">
      <c r="A155" s="213"/>
      <c r="B155" s="213"/>
      <c r="C155" s="214"/>
      <c r="D155" s="213"/>
      <c r="E155" s="34" t="s">
        <v>542</v>
      </c>
      <c r="F155" s="34" t="s">
        <v>543</v>
      </c>
      <c r="G155" s="13" t="s">
        <v>702</v>
      </c>
      <c r="H155" s="13" t="s">
        <v>545</v>
      </c>
      <c r="I155" s="13" t="s">
        <v>703</v>
      </c>
      <c r="J155" s="13" t="s">
        <v>654</v>
      </c>
      <c r="K155" s="13" t="s">
        <v>509</v>
      </c>
      <c r="L155" s="13" t="s">
        <v>548</v>
      </c>
      <c r="M155" s="13"/>
    </row>
    <row r="156" spans="1:13" ht="29.25" customHeight="1">
      <c r="A156" s="213" t="s">
        <v>161</v>
      </c>
      <c r="B156" s="213" t="s">
        <v>708</v>
      </c>
      <c r="C156" s="214">
        <v>5</v>
      </c>
      <c r="D156" s="213" t="s">
        <v>709</v>
      </c>
      <c r="E156" s="215" t="s">
        <v>504</v>
      </c>
      <c r="F156" s="34" t="s">
        <v>505</v>
      </c>
      <c r="G156" s="13" t="s">
        <v>551</v>
      </c>
      <c r="H156" s="13" t="s">
        <v>710</v>
      </c>
      <c r="I156" s="13" t="s">
        <v>711</v>
      </c>
      <c r="J156" s="13" t="s">
        <v>554</v>
      </c>
      <c r="K156" s="13" t="s">
        <v>555</v>
      </c>
      <c r="L156" s="13" t="s">
        <v>556</v>
      </c>
      <c r="M156" s="13"/>
    </row>
    <row r="157" spans="1:13" ht="24.4" customHeight="1">
      <c r="A157" s="213"/>
      <c r="B157" s="213"/>
      <c r="C157" s="214"/>
      <c r="D157" s="213"/>
      <c r="E157" s="215"/>
      <c r="F157" s="34" t="s">
        <v>511</v>
      </c>
      <c r="G157" s="13"/>
      <c r="H157" s="13"/>
      <c r="I157" s="13"/>
      <c r="J157" s="13"/>
      <c r="K157" s="13"/>
      <c r="L157" s="13"/>
      <c r="M157" s="13"/>
    </row>
    <row r="158" spans="1:13" ht="24.4" customHeight="1">
      <c r="A158" s="213"/>
      <c r="B158" s="213"/>
      <c r="C158" s="214"/>
      <c r="D158" s="213"/>
      <c r="E158" s="215"/>
      <c r="F158" s="34" t="s">
        <v>512</v>
      </c>
      <c r="G158" s="13"/>
      <c r="H158" s="13"/>
      <c r="I158" s="13"/>
      <c r="J158" s="13"/>
      <c r="K158" s="13"/>
      <c r="L158" s="13"/>
      <c r="M158" s="13"/>
    </row>
    <row r="159" spans="1:13" ht="39.6" customHeight="1">
      <c r="A159" s="213"/>
      <c r="B159" s="213"/>
      <c r="C159" s="214"/>
      <c r="D159" s="213"/>
      <c r="E159" s="215" t="s">
        <v>513</v>
      </c>
      <c r="F159" s="215" t="s">
        <v>514</v>
      </c>
      <c r="G159" s="13" t="s">
        <v>589</v>
      </c>
      <c r="H159" s="13" t="s">
        <v>590</v>
      </c>
      <c r="I159" s="13" t="s">
        <v>591</v>
      </c>
      <c r="J159" s="13" t="s">
        <v>592</v>
      </c>
      <c r="K159" s="13" t="s">
        <v>593</v>
      </c>
      <c r="L159" s="13" t="s">
        <v>548</v>
      </c>
      <c r="M159" s="13"/>
    </row>
    <row r="160" spans="1:13" ht="29.25" customHeight="1">
      <c r="A160" s="213"/>
      <c r="B160" s="213"/>
      <c r="C160" s="214"/>
      <c r="D160" s="213"/>
      <c r="E160" s="215"/>
      <c r="F160" s="215"/>
      <c r="G160" s="13" t="s">
        <v>709</v>
      </c>
      <c r="H160" s="13" t="s">
        <v>585</v>
      </c>
      <c r="I160" s="13" t="s">
        <v>712</v>
      </c>
      <c r="J160" s="13" t="s">
        <v>713</v>
      </c>
      <c r="K160" s="13" t="s">
        <v>588</v>
      </c>
      <c r="L160" s="13" t="s">
        <v>548</v>
      </c>
      <c r="M160" s="13"/>
    </row>
    <row r="161" spans="1:13" ht="24.4" customHeight="1">
      <c r="A161" s="213"/>
      <c r="B161" s="213"/>
      <c r="C161" s="214"/>
      <c r="D161" s="213"/>
      <c r="E161" s="215"/>
      <c r="F161" s="34" t="s">
        <v>518</v>
      </c>
      <c r="G161" s="13" t="s">
        <v>714</v>
      </c>
      <c r="H161" s="13" t="s">
        <v>524</v>
      </c>
      <c r="I161" s="13" t="s">
        <v>715</v>
      </c>
      <c r="J161" s="13" t="s">
        <v>562</v>
      </c>
      <c r="K161" s="13" t="s">
        <v>509</v>
      </c>
      <c r="L161" s="13" t="s">
        <v>563</v>
      </c>
      <c r="M161" s="13"/>
    </row>
    <row r="162" spans="1:13" ht="24.4" customHeight="1">
      <c r="A162" s="213"/>
      <c r="B162" s="213"/>
      <c r="C162" s="214"/>
      <c r="D162" s="213"/>
      <c r="E162" s="215"/>
      <c r="F162" s="215" t="s">
        <v>522</v>
      </c>
      <c r="G162" s="13" t="s">
        <v>564</v>
      </c>
      <c r="H162" s="13" t="s">
        <v>524</v>
      </c>
      <c r="I162" s="13" t="s">
        <v>565</v>
      </c>
      <c r="J162" s="13" t="s">
        <v>566</v>
      </c>
      <c r="K162" s="13" t="s">
        <v>509</v>
      </c>
      <c r="L162" s="13" t="s">
        <v>563</v>
      </c>
      <c r="M162" s="13"/>
    </row>
    <row r="163" spans="1:13" ht="24.4" customHeight="1">
      <c r="A163" s="213"/>
      <c r="B163" s="213"/>
      <c r="C163" s="214"/>
      <c r="D163" s="213"/>
      <c r="E163" s="215"/>
      <c r="F163" s="215"/>
      <c r="G163" s="13" t="s">
        <v>567</v>
      </c>
      <c r="H163" s="13" t="s">
        <v>524</v>
      </c>
      <c r="I163" s="13" t="s">
        <v>568</v>
      </c>
      <c r="J163" s="13" t="s">
        <v>569</v>
      </c>
      <c r="K163" s="13" t="s">
        <v>509</v>
      </c>
      <c r="L163" s="13" t="s">
        <v>563</v>
      </c>
      <c r="M163" s="13"/>
    </row>
    <row r="164" spans="1:13" ht="24.4" customHeight="1">
      <c r="A164" s="213"/>
      <c r="B164" s="213"/>
      <c r="C164" s="214"/>
      <c r="D164" s="213"/>
      <c r="E164" s="215" t="s">
        <v>528</v>
      </c>
      <c r="F164" s="34" t="s">
        <v>529</v>
      </c>
      <c r="G164" s="13"/>
      <c r="H164" s="13"/>
      <c r="I164" s="13"/>
      <c r="J164" s="13"/>
      <c r="K164" s="13"/>
      <c r="L164" s="13"/>
      <c r="M164" s="13"/>
    </row>
    <row r="165" spans="1:13" ht="59.45" customHeight="1">
      <c r="A165" s="213"/>
      <c r="B165" s="213"/>
      <c r="C165" s="214"/>
      <c r="D165" s="213"/>
      <c r="E165" s="215"/>
      <c r="F165" s="34" t="s">
        <v>530</v>
      </c>
      <c r="G165" s="13" t="s">
        <v>716</v>
      </c>
      <c r="H165" s="13" t="s">
        <v>532</v>
      </c>
      <c r="I165" s="13" t="s">
        <v>717</v>
      </c>
      <c r="J165" s="13" t="s">
        <v>577</v>
      </c>
      <c r="K165" s="13" t="s">
        <v>573</v>
      </c>
      <c r="L165" s="13" t="s">
        <v>527</v>
      </c>
      <c r="M165" s="13"/>
    </row>
    <row r="166" spans="1:13" ht="24.4" customHeight="1">
      <c r="A166" s="213"/>
      <c r="B166" s="213"/>
      <c r="C166" s="214"/>
      <c r="D166" s="213"/>
      <c r="E166" s="215"/>
      <c r="F166" s="34" t="s">
        <v>536</v>
      </c>
      <c r="G166" s="13"/>
      <c r="H166" s="13"/>
      <c r="I166" s="13"/>
      <c r="J166" s="13"/>
      <c r="K166" s="13"/>
      <c r="L166" s="13"/>
      <c r="M166" s="13"/>
    </row>
    <row r="167" spans="1:13" ht="24.4" customHeight="1">
      <c r="A167" s="213"/>
      <c r="B167" s="213"/>
      <c r="C167" s="214"/>
      <c r="D167" s="213"/>
      <c r="E167" s="215"/>
      <c r="F167" s="34" t="s">
        <v>537</v>
      </c>
      <c r="G167" s="13"/>
      <c r="H167" s="13"/>
      <c r="I167" s="13"/>
      <c r="J167" s="13"/>
      <c r="K167" s="13"/>
      <c r="L167" s="13"/>
      <c r="M167" s="13"/>
    </row>
    <row r="168" spans="1:13" ht="24.4" customHeight="1">
      <c r="A168" s="213"/>
      <c r="B168" s="213"/>
      <c r="C168" s="214"/>
      <c r="D168" s="213"/>
      <c r="E168" s="34" t="s">
        <v>542</v>
      </c>
      <c r="F168" s="34" t="s">
        <v>543</v>
      </c>
      <c r="G168" s="13" t="s">
        <v>718</v>
      </c>
      <c r="H168" s="13" t="s">
        <v>545</v>
      </c>
      <c r="I168" s="13" t="s">
        <v>719</v>
      </c>
      <c r="J168" s="13" t="s">
        <v>720</v>
      </c>
      <c r="K168" s="13" t="s">
        <v>509</v>
      </c>
      <c r="L168" s="13" t="s">
        <v>548</v>
      </c>
      <c r="M168" s="13"/>
    </row>
    <row r="169" spans="1:13" ht="29.25" customHeight="1">
      <c r="A169" s="213" t="s">
        <v>161</v>
      </c>
      <c r="B169" s="213" t="s">
        <v>721</v>
      </c>
      <c r="C169" s="214">
        <v>20</v>
      </c>
      <c r="D169" s="213" t="s">
        <v>722</v>
      </c>
      <c r="E169" s="215" t="s">
        <v>504</v>
      </c>
      <c r="F169" s="34" t="s">
        <v>505</v>
      </c>
      <c r="G169" s="13" t="s">
        <v>551</v>
      </c>
      <c r="H169" s="13" t="s">
        <v>590</v>
      </c>
      <c r="I169" s="13" t="s">
        <v>621</v>
      </c>
      <c r="J169" s="13" t="s">
        <v>554</v>
      </c>
      <c r="K169" s="13" t="s">
        <v>555</v>
      </c>
      <c r="L169" s="13" t="s">
        <v>556</v>
      </c>
      <c r="M169" s="13"/>
    </row>
    <row r="170" spans="1:13" ht="24.4" customHeight="1">
      <c r="A170" s="213"/>
      <c r="B170" s="213"/>
      <c r="C170" s="214"/>
      <c r="D170" s="213"/>
      <c r="E170" s="215"/>
      <c r="F170" s="34" t="s">
        <v>511</v>
      </c>
      <c r="G170" s="13"/>
      <c r="H170" s="13"/>
      <c r="I170" s="13"/>
      <c r="J170" s="13"/>
      <c r="K170" s="13"/>
      <c r="L170" s="13"/>
      <c r="M170" s="13"/>
    </row>
    <row r="171" spans="1:13" ht="24.4" customHeight="1">
      <c r="A171" s="213"/>
      <c r="B171" s="213"/>
      <c r="C171" s="214"/>
      <c r="D171" s="213"/>
      <c r="E171" s="215"/>
      <c r="F171" s="34" t="s">
        <v>512</v>
      </c>
      <c r="G171" s="13"/>
      <c r="H171" s="13"/>
      <c r="I171" s="13"/>
      <c r="J171" s="13"/>
      <c r="K171" s="13"/>
      <c r="L171" s="13"/>
      <c r="M171" s="13"/>
    </row>
    <row r="172" spans="1:13" ht="24.4" customHeight="1">
      <c r="A172" s="213"/>
      <c r="B172" s="213"/>
      <c r="C172" s="214"/>
      <c r="D172" s="213"/>
      <c r="E172" s="215" t="s">
        <v>513</v>
      </c>
      <c r="F172" s="34" t="s">
        <v>514</v>
      </c>
      <c r="G172" s="13" t="s">
        <v>723</v>
      </c>
      <c r="H172" s="13" t="s">
        <v>524</v>
      </c>
      <c r="I172" s="13" t="s">
        <v>674</v>
      </c>
      <c r="J172" s="13" t="s">
        <v>724</v>
      </c>
      <c r="K172" s="13" t="s">
        <v>674</v>
      </c>
      <c r="L172" s="13" t="s">
        <v>548</v>
      </c>
      <c r="M172" s="13"/>
    </row>
    <row r="173" spans="1:13" ht="29.25" customHeight="1">
      <c r="A173" s="213"/>
      <c r="B173" s="213"/>
      <c r="C173" s="214"/>
      <c r="D173" s="213"/>
      <c r="E173" s="215"/>
      <c r="F173" s="34" t="s">
        <v>518</v>
      </c>
      <c r="G173" s="13" t="s">
        <v>725</v>
      </c>
      <c r="H173" s="13" t="s">
        <v>524</v>
      </c>
      <c r="I173" s="13" t="s">
        <v>726</v>
      </c>
      <c r="J173" s="13" t="s">
        <v>559</v>
      </c>
      <c r="K173" s="13" t="s">
        <v>509</v>
      </c>
      <c r="L173" s="13" t="s">
        <v>563</v>
      </c>
      <c r="M173" s="13"/>
    </row>
    <row r="174" spans="1:13" ht="24.4" customHeight="1">
      <c r="A174" s="213"/>
      <c r="B174" s="213"/>
      <c r="C174" s="214"/>
      <c r="D174" s="213"/>
      <c r="E174" s="215"/>
      <c r="F174" s="34" t="s">
        <v>522</v>
      </c>
      <c r="G174" s="13" t="s">
        <v>727</v>
      </c>
      <c r="H174" s="13" t="s">
        <v>524</v>
      </c>
      <c r="I174" s="13" t="s">
        <v>728</v>
      </c>
      <c r="J174" s="13" t="s">
        <v>729</v>
      </c>
      <c r="K174" s="13" t="s">
        <v>509</v>
      </c>
      <c r="L174" s="13" t="s">
        <v>563</v>
      </c>
      <c r="M174" s="13"/>
    </row>
    <row r="175" spans="1:13" ht="24.4" customHeight="1">
      <c r="A175" s="213"/>
      <c r="B175" s="213"/>
      <c r="C175" s="214"/>
      <c r="D175" s="213"/>
      <c r="E175" s="215" t="s">
        <v>528</v>
      </c>
      <c r="F175" s="34" t="s">
        <v>529</v>
      </c>
      <c r="G175" s="13"/>
      <c r="H175" s="13"/>
      <c r="I175" s="13"/>
      <c r="J175" s="13"/>
      <c r="K175" s="13"/>
      <c r="L175" s="13"/>
      <c r="M175" s="13"/>
    </row>
    <row r="176" spans="1:13" ht="59.45" customHeight="1">
      <c r="A176" s="213"/>
      <c r="B176" s="213"/>
      <c r="C176" s="214"/>
      <c r="D176" s="213"/>
      <c r="E176" s="215"/>
      <c r="F176" s="34" t="s">
        <v>530</v>
      </c>
      <c r="G176" s="13" t="s">
        <v>612</v>
      </c>
      <c r="H176" s="13" t="s">
        <v>532</v>
      </c>
      <c r="I176" s="13" t="s">
        <v>613</v>
      </c>
      <c r="J176" s="13" t="s">
        <v>577</v>
      </c>
      <c r="K176" s="13" t="s">
        <v>573</v>
      </c>
      <c r="L176" s="13" t="s">
        <v>527</v>
      </c>
      <c r="M176" s="13"/>
    </row>
    <row r="177" spans="1:13" ht="24.4" customHeight="1">
      <c r="A177" s="213"/>
      <c r="B177" s="213"/>
      <c r="C177" s="214"/>
      <c r="D177" s="213"/>
      <c r="E177" s="215"/>
      <c r="F177" s="34" t="s">
        <v>536</v>
      </c>
      <c r="G177" s="13"/>
      <c r="H177" s="13"/>
      <c r="I177" s="13"/>
      <c r="J177" s="13"/>
      <c r="K177" s="13"/>
      <c r="L177" s="13"/>
      <c r="M177" s="13"/>
    </row>
    <row r="178" spans="1:13" ht="59.45" customHeight="1">
      <c r="A178" s="213"/>
      <c r="B178" s="213"/>
      <c r="C178" s="214"/>
      <c r="D178" s="213"/>
      <c r="E178" s="215"/>
      <c r="F178" s="34" t="s">
        <v>537</v>
      </c>
      <c r="G178" s="13" t="s">
        <v>574</v>
      </c>
      <c r="H178" s="13" t="s">
        <v>575</v>
      </c>
      <c r="I178" s="13" t="s">
        <v>576</v>
      </c>
      <c r="J178" s="13" t="s">
        <v>577</v>
      </c>
      <c r="K178" s="13" t="s">
        <v>573</v>
      </c>
      <c r="L178" s="13" t="s">
        <v>527</v>
      </c>
      <c r="M178" s="13"/>
    </row>
    <row r="179" spans="1:13" ht="24.4" customHeight="1">
      <c r="A179" s="213"/>
      <c r="B179" s="213"/>
      <c r="C179" s="214"/>
      <c r="D179" s="213"/>
      <c r="E179" s="34" t="s">
        <v>542</v>
      </c>
      <c r="F179" s="34" t="s">
        <v>543</v>
      </c>
      <c r="G179" s="13" t="s">
        <v>578</v>
      </c>
      <c r="H179" s="13" t="s">
        <v>545</v>
      </c>
      <c r="I179" s="13" t="s">
        <v>579</v>
      </c>
      <c r="J179" s="13" t="s">
        <v>730</v>
      </c>
      <c r="K179" s="13" t="s">
        <v>509</v>
      </c>
      <c r="L179" s="13" t="s">
        <v>548</v>
      </c>
      <c r="M179" s="13"/>
    </row>
    <row r="180" spans="1:13" ht="29.25" customHeight="1">
      <c r="A180" s="213" t="s">
        <v>161</v>
      </c>
      <c r="B180" s="213" t="s">
        <v>731</v>
      </c>
      <c r="C180" s="214">
        <v>60</v>
      </c>
      <c r="D180" s="213" t="s">
        <v>732</v>
      </c>
      <c r="E180" s="215" t="s">
        <v>504</v>
      </c>
      <c r="F180" s="34" t="s">
        <v>505</v>
      </c>
      <c r="G180" s="13" t="s">
        <v>551</v>
      </c>
      <c r="H180" s="13" t="s">
        <v>733</v>
      </c>
      <c r="I180" s="13" t="s">
        <v>734</v>
      </c>
      <c r="J180" s="13" t="s">
        <v>554</v>
      </c>
      <c r="K180" s="13" t="s">
        <v>555</v>
      </c>
      <c r="L180" s="13" t="s">
        <v>556</v>
      </c>
      <c r="M180" s="13"/>
    </row>
    <row r="181" spans="1:13" ht="24.4" customHeight="1">
      <c r="A181" s="213"/>
      <c r="B181" s="213"/>
      <c r="C181" s="214"/>
      <c r="D181" s="213"/>
      <c r="E181" s="215"/>
      <c r="F181" s="34" t="s">
        <v>511</v>
      </c>
      <c r="G181" s="13"/>
      <c r="H181" s="13"/>
      <c r="I181" s="13"/>
      <c r="J181" s="13"/>
      <c r="K181" s="13"/>
      <c r="L181" s="13"/>
      <c r="M181" s="13"/>
    </row>
    <row r="182" spans="1:13" ht="24.4" customHeight="1">
      <c r="A182" s="213"/>
      <c r="B182" s="213"/>
      <c r="C182" s="214"/>
      <c r="D182" s="213"/>
      <c r="E182" s="215"/>
      <c r="F182" s="34" t="s">
        <v>512</v>
      </c>
      <c r="G182" s="13"/>
      <c r="H182" s="13"/>
      <c r="I182" s="13"/>
      <c r="J182" s="13"/>
      <c r="K182" s="13"/>
      <c r="L182" s="13"/>
      <c r="M182" s="13"/>
    </row>
    <row r="183" spans="1:13" ht="39.6" customHeight="1">
      <c r="A183" s="213"/>
      <c r="B183" s="213"/>
      <c r="C183" s="214"/>
      <c r="D183" s="213"/>
      <c r="E183" s="215" t="s">
        <v>513</v>
      </c>
      <c r="F183" s="215" t="s">
        <v>514</v>
      </c>
      <c r="G183" s="13" t="s">
        <v>589</v>
      </c>
      <c r="H183" s="13" t="s">
        <v>590</v>
      </c>
      <c r="I183" s="13" t="s">
        <v>591</v>
      </c>
      <c r="J183" s="13" t="s">
        <v>592</v>
      </c>
      <c r="K183" s="13" t="s">
        <v>593</v>
      </c>
      <c r="L183" s="13" t="s">
        <v>548</v>
      </c>
      <c r="M183" s="13"/>
    </row>
    <row r="184" spans="1:13" ht="24.4" customHeight="1">
      <c r="A184" s="213"/>
      <c r="B184" s="213"/>
      <c r="C184" s="214"/>
      <c r="D184" s="213"/>
      <c r="E184" s="215"/>
      <c r="F184" s="215"/>
      <c r="G184" s="13" t="s">
        <v>735</v>
      </c>
      <c r="H184" s="13" t="s">
        <v>585</v>
      </c>
      <c r="I184" s="13" t="s">
        <v>736</v>
      </c>
      <c r="J184" s="13" t="s">
        <v>587</v>
      </c>
      <c r="K184" s="13" t="s">
        <v>588</v>
      </c>
      <c r="L184" s="13" t="s">
        <v>548</v>
      </c>
      <c r="M184" s="13"/>
    </row>
    <row r="185" spans="1:13" ht="24.4" customHeight="1">
      <c r="A185" s="213"/>
      <c r="B185" s="213"/>
      <c r="C185" s="214"/>
      <c r="D185" s="213"/>
      <c r="E185" s="215"/>
      <c r="F185" s="34" t="s">
        <v>518</v>
      </c>
      <c r="G185" s="13" t="s">
        <v>737</v>
      </c>
      <c r="H185" s="13" t="s">
        <v>524</v>
      </c>
      <c r="I185" s="13" t="s">
        <v>738</v>
      </c>
      <c r="J185" s="13" t="s">
        <v>562</v>
      </c>
      <c r="K185" s="13" t="s">
        <v>509</v>
      </c>
      <c r="L185" s="13" t="s">
        <v>563</v>
      </c>
      <c r="M185" s="13"/>
    </row>
    <row r="186" spans="1:13" ht="24.4" customHeight="1">
      <c r="A186" s="213"/>
      <c r="B186" s="213"/>
      <c r="C186" s="214"/>
      <c r="D186" s="213"/>
      <c r="E186" s="215"/>
      <c r="F186" s="215" t="s">
        <v>522</v>
      </c>
      <c r="G186" s="13" t="s">
        <v>564</v>
      </c>
      <c r="H186" s="13" t="s">
        <v>524</v>
      </c>
      <c r="I186" s="13" t="s">
        <v>565</v>
      </c>
      <c r="J186" s="13" t="s">
        <v>720</v>
      </c>
      <c r="K186" s="13" t="s">
        <v>509</v>
      </c>
      <c r="L186" s="13" t="s">
        <v>563</v>
      </c>
      <c r="M186" s="13"/>
    </row>
    <row r="187" spans="1:13" ht="24.4" customHeight="1">
      <c r="A187" s="213"/>
      <c r="B187" s="213"/>
      <c r="C187" s="214"/>
      <c r="D187" s="213"/>
      <c r="E187" s="215"/>
      <c r="F187" s="215"/>
      <c r="G187" s="13" t="s">
        <v>567</v>
      </c>
      <c r="H187" s="13" t="s">
        <v>524</v>
      </c>
      <c r="I187" s="13" t="s">
        <v>568</v>
      </c>
      <c r="J187" s="13" t="s">
        <v>569</v>
      </c>
      <c r="K187" s="13" t="s">
        <v>509</v>
      </c>
      <c r="L187" s="13" t="s">
        <v>563</v>
      </c>
      <c r="M187" s="13"/>
    </row>
    <row r="188" spans="1:13" ht="24.4" customHeight="1">
      <c r="A188" s="213"/>
      <c r="B188" s="213"/>
      <c r="C188" s="214"/>
      <c r="D188" s="213"/>
      <c r="E188" s="215" t="s">
        <v>528</v>
      </c>
      <c r="F188" s="34" t="s">
        <v>529</v>
      </c>
      <c r="G188" s="13"/>
      <c r="H188" s="13"/>
      <c r="I188" s="13"/>
      <c r="J188" s="13"/>
      <c r="K188" s="13"/>
      <c r="L188" s="13"/>
      <c r="M188" s="13"/>
    </row>
    <row r="189" spans="1:13" ht="59.45" customHeight="1">
      <c r="A189" s="213"/>
      <c r="B189" s="213"/>
      <c r="C189" s="214"/>
      <c r="D189" s="213"/>
      <c r="E189" s="215"/>
      <c r="F189" s="34" t="s">
        <v>530</v>
      </c>
      <c r="G189" s="13" t="s">
        <v>739</v>
      </c>
      <c r="H189" s="13" t="s">
        <v>532</v>
      </c>
      <c r="I189" s="13" t="s">
        <v>740</v>
      </c>
      <c r="J189" s="13" t="s">
        <v>577</v>
      </c>
      <c r="K189" s="13" t="s">
        <v>573</v>
      </c>
      <c r="L189" s="13" t="s">
        <v>527</v>
      </c>
      <c r="M189" s="13"/>
    </row>
    <row r="190" spans="1:13" ht="24.4" customHeight="1">
      <c r="A190" s="213"/>
      <c r="B190" s="213"/>
      <c r="C190" s="214"/>
      <c r="D190" s="213"/>
      <c r="E190" s="215"/>
      <c r="F190" s="34" t="s">
        <v>536</v>
      </c>
      <c r="G190" s="13"/>
      <c r="H190" s="13"/>
      <c r="I190" s="13"/>
      <c r="J190" s="13"/>
      <c r="K190" s="13"/>
      <c r="L190" s="13"/>
      <c r="M190" s="13"/>
    </row>
    <row r="191" spans="1:13" ht="59.45" customHeight="1">
      <c r="A191" s="213"/>
      <c r="B191" s="213"/>
      <c r="C191" s="214"/>
      <c r="D191" s="213"/>
      <c r="E191" s="215"/>
      <c r="F191" s="34" t="s">
        <v>537</v>
      </c>
      <c r="G191" s="13" t="s">
        <v>741</v>
      </c>
      <c r="H191" s="13" t="s">
        <v>575</v>
      </c>
      <c r="I191" s="13" t="s">
        <v>742</v>
      </c>
      <c r="J191" s="13" t="s">
        <v>577</v>
      </c>
      <c r="K191" s="13" t="s">
        <v>573</v>
      </c>
      <c r="L191" s="13" t="s">
        <v>527</v>
      </c>
      <c r="M191" s="13"/>
    </row>
    <row r="192" spans="1:13" ht="24.4" customHeight="1">
      <c r="A192" s="213"/>
      <c r="B192" s="213"/>
      <c r="C192" s="214"/>
      <c r="D192" s="213"/>
      <c r="E192" s="34" t="s">
        <v>542</v>
      </c>
      <c r="F192" s="34" t="s">
        <v>543</v>
      </c>
      <c r="G192" s="13" t="s">
        <v>578</v>
      </c>
      <c r="H192" s="13" t="s">
        <v>545</v>
      </c>
      <c r="I192" s="13" t="s">
        <v>579</v>
      </c>
      <c r="J192" s="13" t="s">
        <v>566</v>
      </c>
      <c r="K192" s="13" t="s">
        <v>509</v>
      </c>
      <c r="L192" s="13" t="s">
        <v>548</v>
      </c>
      <c r="M192" s="13"/>
    </row>
    <row r="193" spans="1:13" ht="29.25" customHeight="1">
      <c r="A193" s="213" t="s">
        <v>161</v>
      </c>
      <c r="B193" s="213" t="s">
        <v>743</v>
      </c>
      <c r="C193" s="214">
        <v>27</v>
      </c>
      <c r="D193" s="213" t="s">
        <v>744</v>
      </c>
      <c r="E193" s="215" t="s">
        <v>504</v>
      </c>
      <c r="F193" s="34" t="s">
        <v>505</v>
      </c>
      <c r="G193" s="13" t="s">
        <v>551</v>
      </c>
      <c r="H193" s="13" t="s">
        <v>208</v>
      </c>
      <c r="I193" s="13" t="s">
        <v>745</v>
      </c>
      <c r="J193" s="13" t="s">
        <v>554</v>
      </c>
      <c r="K193" s="13" t="s">
        <v>555</v>
      </c>
      <c r="L193" s="13" t="s">
        <v>556</v>
      </c>
      <c r="M193" s="13"/>
    </row>
    <row r="194" spans="1:13" ht="24.4" customHeight="1">
      <c r="A194" s="213"/>
      <c r="B194" s="213"/>
      <c r="C194" s="214"/>
      <c r="D194" s="213"/>
      <c r="E194" s="215"/>
      <c r="F194" s="34" t="s">
        <v>511</v>
      </c>
      <c r="G194" s="13"/>
      <c r="H194" s="13"/>
      <c r="I194" s="13"/>
      <c r="J194" s="13"/>
      <c r="K194" s="13"/>
      <c r="L194" s="13"/>
      <c r="M194" s="13"/>
    </row>
    <row r="195" spans="1:13" ht="24.4" customHeight="1">
      <c r="A195" s="213"/>
      <c r="B195" s="213"/>
      <c r="C195" s="214"/>
      <c r="D195" s="213"/>
      <c r="E195" s="215"/>
      <c r="F195" s="34" t="s">
        <v>512</v>
      </c>
      <c r="G195" s="13"/>
      <c r="H195" s="13"/>
      <c r="I195" s="13"/>
      <c r="J195" s="13"/>
      <c r="K195" s="13"/>
      <c r="L195" s="13"/>
      <c r="M195" s="13"/>
    </row>
    <row r="196" spans="1:13" ht="24.4" customHeight="1">
      <c r="A196" s="213"/>
      <c r="B196" s="213"/>
      <c r="C196" s="214"/>
      <c r="D196" s="213"/>
      <c r="E196" s="215" t="s">
        <v>513</v>
      </c>
      <c r="F196" s="34" t="s">
        <v>514</v>
      </c>
      <c r="G196" s="13" t="s">
        <v>746</v>
      </c>
      <c r="H196" s="13" t="s">
        <v>585</v>
      </c>
      <c r="I196" s="13" t="s">
        <v>747</v>
      </c>
      <c r="J196" s="13" t="s">
        <v>587</v>
      </c>
      <c r="K196" s="13" t="s">
        <v>588</v>
      </c>
      <c r="L196" s="13" t="s">
        <v>548</v>
      </c>
      <c r="M196" s="13"/>
    </row>
    <row r="197" spans="1:13" ht="29.25" customHeight="1">
      <c r="A197" s="213"/>
      <c r="B197" s="213"/>
      <c r="C197" s="214"/>
      <c r="D197" s="213"/>
      <c r="E197" s="215"/>
      <c r="F197" s="34" t="s">
        <v>518</v>
      </c>
      <c r="G197" s="13" t="s">
        <v>748</v>
      </c>
      <c r="H197" s="13" t="s">
        <v>524</v>
      </c>
      <c r="I197" s="13" t="s">
        <v>749</v>
      </c>
      <c r="J197" s="13" t="s">
        <v>750</v>
      </c>
      <c r="K197" s="13" t="s">
        <v>509</v>
      </c>
      <c r="L197" s="13" t="s">
        <v>563</v>
      </c>
      <c r="M197" s="13"/>
    </row>
    <row r="198" spans="1:13" ht="24.4" customHeight="1">
      <c r="A198" s="213"/>
      <c r="B198" s="213"/>
      <c r="C198" s="214"/>
      <c r="D198" s="213"/>
      <c r="E198" s="215"/>
      <c r="F198" s="34" t="s">
        <v>522</v>
      </c>
      <c r="G198" s="13" t="s">
        <v>564</v>
      </c>
      <c r="H198" s="13" t="s">
        <v>524</v>
      </c>
      <c r="I198" s="13" t="s">
        <v>565</v>
      </c>
      <c r="J198" s="13" t="s">
        <v>597</v>
      </c>
      <c r="K198" s="13" t="s">
        <v>509</v>
      </c>
      <c r="L198" s="13" t="s">
        <v>563</v>
      </c>
      <c r="M198" s="13"/>
    </row>
    <row r="199" spans="1:13" ht="24.4" customHeight="1">
      <c r="A199" s="213"/>
      <c r="B199" s="213"/>
      <c r="C199" s="214"/>
      <c r="D199" s="213"/>
      <c r="E199" s="215" t="s">
        <v>528</v>
      </c>
      <c r="F199" s="34" t="s">
        <v>529</v>
      </c>
      <c r="G199" s="13"/>
      <c r="H199" s="13"/>
      <c r="I199" s="13"/>
      <c r="J199" s="13"/>
      <c r="K199" s="13"/>
      <c r="L199" s="13"/>
      <c r="M199" s="13"/>
    </row>
    <row r="200" spans="1:13" ht="59.45" customHeight="1">
      <c r="A200" s="213"/>
      <c r="B200" s="213"/>
      <c r="C200" s="214"/>
      <c r="D200" s="213"/>
      <c r="E200" s="215"/>
      <c r="F200" s="34" t="s">
        <v>530</v>
      </c>
      <c r="G200" s="13" t="s">
        <v>751</v>
      </c>
      <c r="H200" s="13" t="s">
        <v>532</v>
      </c>
      <c r="I200" s="13" t="s">
        <v>752</v>
      </c>
      <c r="J200" s="13" t="s">
        <v>577</v>
      </c>
      <c r="K200" s="13" t="s">
        <v>573</v>
      </c>
      <c r="L200" s="13" t="s">
        <v>527</v>
      </c>
      <c r="M200" s="13"/>
    </row>
    <row r="201" spans="1:13" ht="24.4" customHeight="1">
      <c r="A201" s="213"/>
      <c r="B201" s="213"/>
      <c r="C201" s="214"/>
      <c r="D201" s="213"/>
      <c r="E201" s="215"/>
      <c r="F201" s="34" t="s">
        <v>536</v>
      </c>
      <c r="G201" s="13"/>
      <c r="H201" s="13"/>
      <c r="I201" s="13"/>
      <c r="J201" s="13"/>
      <c r="K201" s="13"/>
      <c r="L201" s="13"/>
      <c r="M201" s="13"/>
    </row>
    <row r="202" spans="1:13" ht="59.45" customHeight="1">
      <c r="A202" s="213"/>
      <c r="B202" s="213"/>
      <c r="C202" s="214"/>
      <c r="D202" s="213"/>
      <c r="E202" s="215"/>
      <c r="F202" s="34" t="s">
        <v>537</v>
      </c>
      <c r="G202" s="13" t="s">
        <v>574</v>
      </c>
      <c r="H202" s="13" t="s">
        <v>575</v>
      </c>
      <c r="I202" s="13" t="s">
        <v>576</v>
      </c>
      <c r="J202" s="13" t="s">
        <v>577</v>
      </c>
      <c r="K202" s="13" t="s">
        <v>573</v>
      </c>
      <c r="L202" s="13" t="s">
        <v>527</v>
      </c>
      <c r="M202" s="13"/>
    </row>
    <row r="203" spans="1:13" ht="24.4" customHeight="1">
      <c r="A203" s="213"/>
      <c r="B203" s="213"/>
      <c r="C203" s="214"/>
      <c r="D203" s="213"/>
      <c r="E203" s="34" t="s">
        <v>542</v>
      </c>
      <c r="F203" s="34" t="s">
        <v>543</v>
      </c>
      <c r="G203" s="13" t="s">
        <v>578</v>
      </c>
      <c r="H203" s="13" t="s">
        <v>545</v>
      </c>
      <c r="I203" s="13" t="s">
        <v>579</v>
      </c>
      <c r="J203" s="13" t="s">
        <v>720</v>
      </c>
      <c r="K203" s="13" t="s">
        <v>509</v>
      </c>
      <c r="L203" s="13" t="s">
        <v>548</v>
      </c>
      <c r="M203" s="13"/>
    </row>
    <row r="204" spans="1:13" ht="29.25" customHeight="1">
      <c r="A204" s="213" t="s">
        <v>161</v>
      </c>
      <c r="B204" s="213" t="s">
        <v>753</v>
      </c>
      <c r="C204" s="214">
        <v>80</v>
      </c>
      <c r="D204" s="213" t="s">
        <v>754</v>
      </c>
      <c r="E204" s="215" t="s">
        <v>504</v>
      </c>
      <c r="F204" s="34" t="s">
        <v>505</v>
      </c>
      <c r="G204" s="13" t="s">
        <v>551</v>
      </c>
      <c r="H204" s="13" t="s">
        <v>670</v>
      </c>
      <c r="I204" s="13" t="s">
        <v>755</v>
      </c>
      <c r="J204" s="13" t="s">
        <v>756</v>
      </c>
      <c r="K204" s="13" t="s">
        <v>555</v>
      </c>
      <c r="L204" s="13" t="s">
        <v>556</v>
      </c>
      <c r="M204" s="13"/>
    </row>
    <row r="205" spans="1:13" ht="24.4" customHeight="1">
      <c r="A205" s="213"/>
      <c r="B205" s="213"/>
      <c r="C205" s="214"/>
      <c r="D205" s="213"/>
      <c r="E205" s="215"/>
      <c r="F205" s="34" t="s">
        <v>511</v>
      </c>
      <c r="G205" s="13"/>
      <c r="H205" s="13"/>
      <c r="I205" s="13"/>
      <c r="J205" s="13"/>
      <c r="K205" s="13"/>
      <c r="L205" s="13"/>
      <c r="M205" s="13"/>
    </row>
    <row r="206" spans="1:13" ht="24.4" customHeight="1">
      <c r="A206" s="213"/>
      <c r="B206" s="213"/>
      <c r="C206" s="214"/>
      <c r="D206" s="213"/>
      <c r="E206" s="215"/>
      <c r="F206" s="34" t="s">
        <v>512</v>
      </c>
      <c r="G206" s="13"/>
      <c r="H206" s="13"/>
      <c r="I206" s="13"/>
      <c r="J206" s="13"/>
      <c r="K206" s="13"/>
      <c r="L206" s="13"/>
      <c r="M206" s="13"/>
    </row>
    <row r="207" spans="1:13" ht="29.25" customHeight="1">
      <c r="A207" s="213"/>
      <c r="B207" s="213"/>
      <c r="C207" s="214"/>
      <c r="D207" s="213"/>
      <c r="E207" s="215" t="s">
        <v>513</v>
      </c>
      <c r="F207" s="34" t="s">
        <v>514</v>
      </c>
      <c r="G207" s="13" t="s">
        <v>757</v>
      </c>
      <c r="H207" s="13" t="s">
        <v>524</v>
      </c>
      <c r="I207" s="13" t="s">
        <v>758</v>
      </c>
      <c r="J207" s="13" t="s">
        <v>759</v>
      </c>
      <c r="K207" s="13" t="s">
        <v>760</v>
      </c>
      <c r="L207" s="13" t="s">
        <v>548</v>
      </c>
      <c r="M207" s="13"/>
    </row>
    <row r="208" spans="1:13" ht="29.25" customHeight="1">
      <c r="A208" s="213"/>
      <c r="B208" s="213"/>
      <c r="C208" s="214"/>
      <c r="D208" s="213"/>
      <c r="E208" s="215"/>
      <c r="F208" s="34" t="s">
        <v>518</v>
      </c>
      <c r="G208" s="13" t="s">
        <v>761</v>
      </c>
      <c r="H208" s="13" t="s">
        <v>700</v>
      </c>
      <c r="I208" s="13" t="s">
        <v>762</v>
      </c>
      <c r="J208" s="13" t="s">
        <v>759</v>
      </c>
      <c r="K208" s="13" t="s">
        <v>509</v>
      </c>
      <c r="L208" s="13" t="s">
        <v>510</v>
      </c>
      <c r="M208" s="13"/>
    </row>
    <row r="209" spans="1:13" ht="29.25" customHeight="1">
      <c r="A209" s="213"/>
      <c r="B209" s="213"/>
      <c r="C209" s="214"/>
      <c r="D209" s="213"/>
      <c r="E209" s="215"/>
      <c r="F209" s="34" t="s">
        <v>522</v>
      </c>
      <c r="G209" s="13" t="s">
        <v>763</v>
      </c>
      <c r="H209" s="13" t="s">
        <v>764</v>
      </c>
      <c r="I209" s="13" t="s">
        <v>765</v>
      </c>
      <c r="J209" s="13" t="s">
        <v>766</v>
      </c>
      <c r="K209" s="13" t="s">
        <v>767</v>
      </c>
      <c r="L209" s="13" t="s">
        <v>527</v>
      </c>
      <c r="M209" s="13"/>
    </row>
    <row r="210" spans="1:13" ht="24.4" customHeight="1">
      <c r="A210" s="213"/>
      <c r="B210" s="213"/>
      <c r="C210" s="214"/>
      <c r="D210" s="213"/>
      <c r="E210" s="215" t="s">
        <v>528</v>
      </c>
      <c r="F210" s="34" t="s">
        <v>529</v>
      </c>
      <c r="G210" s="13"/>
      <c r="H210" s="13"/>
      <c r="I210" s="13"/>
      <c r="J210" s="13"/>
      <c r="K210" s="13"/>
      <c r="L210" s="13"/>
      <c r="M210" s="13"/>
    </row>
    <row r="211" spans="1:13" ht="24.4" customHeight="1">
      <c r="A211" s="213"/>
      <c r="B211" s="213"/>
      <c r="C211" s="214"/>
      <c r="D211" s="213"/>
      <c r="E211" s="215"/>
      <c r="F211" s="34" t="s">
        <v>530</v>
      </c>
      <c r="G211" s="13"/>
      <c r="H211" s="13"/>
      <c r="I211" s="13"/>
      <c r="J211" s="13"/>
      <c r="K211" s="13"/>
      <c r="L211" s="13"/>
      <c r="M211" s="13"/>
    </row>
    <row r="212" spans="1:13" ht="24.4" customHeight="1">
      <c r="A212" s="213"/>
      <c r="B212" s="213"/>
      <c r="C212" s="214"/>
      <c r="D212" s="213"/>
      <c r="E212" s="215"/>
      <c r="F212" s="34" t="s">
        <v>536</v>
      </c>
      <c r="G212" s="13"/>
      <c r="H212" s="13"/>
      <c r="I212" s="13"/>
      <c r="J212" s="13"/>
      <c r="K212" s="13"/>
      <c r="L212" s="13"/>
      <c r="M212" s="13"/>
    </row>
    <row r="213" spans="1:13" ht="24.4" customHeight="1">
      <c r="A213" s="213"/>
      <c r="B213" s="213"/>
      <c r="C213" s="214"/>
      <c r="D213" s="213"/>
      <c r="E213" s="215"/>
      <c r="F213" s="34" t="s">
        <v>537</v>
      </c>
      <c r="G213" s="13" t="s">
        <v>768</v>
      </c>
      <c r="H213" s="13" t="s">
        <v>670</v>
      </c>
      <c r="I213" s="13" t="s">
        <v>769</v>
      </c>
      <c r="J213" s="13" t="s">
        <v>770</v>
      </c>
      <c r="K213" s="13" t="s">
        <v>509</v>
      </c>
      <c r="L213" s="13" t="s">
        <v>548</v>
      </c>
      <c r="M213" s="13"/>
    </row>
    <row r="214" spans="1:13" ht="29.25" customHeight="1">
      <c r="A214" s="213"/>
      <c r="B214" s="213"/>
      <c r="C214" s="214"/>
      <c r="D214" s="213"/>
      <c r="E214" s="34" t="s">
        <v>542</v>
      </c>
      <c r="F214" s="34" t="s">
        <v>543</v>
      </c>
      <c r="G214" s="13" t="s">
        <v>771</v>
      </c>
      <c r="H214" s="13" t="s">
        <v>545</v>
      </c>
      <c r="I214" s="13" t="s">
        <v>772</v>
      </c>
      <c r="J214" s="13" t="s">
        <v>773</v>
      </c>
      <c r="K214" s="13" t="s">
        <v>509</v>
      </c>
      <c r="L214" s="13" t="s">
        <v>548</v>
      </c>
      <c r="M214" s="13"/>
    </row>
    <row r="215" spans="1:13" ht="29.25" customHeight="1">
      <c r="A215" s="213" t="s">
        <v>161</v>
      </c>
      <c r="B215" s="213" t="s">
        <v>774</v>
      </c>
      <c r="C215" s="214">
        <v>300</v>
      </c>
      <c r="D215" s="213" t="s">
        <v>775</v>
      </c>
      <c r="E215" s="215" t="s">
        <v>504</v>
      </c>
      <c r="F215" s="34" t="s">
        <v>505</v>
      </c>
      <c r="G215" s="13" t="s">
        <v>776</v>
      </c>
      <c r="H215" s="13" t="s">
        <v>777</v>
      </c>
      <c r="I215" s="13" t="s">
        <v>778</v>
      </c>
      <c r="J215" s="13" t="s">
        <v>508</v>
      </c>
      <c r="K215" s="13" t="s">
        <v>509</v>
      </c>
      <c r="L215" s="13" t="s">
        <v>510</v>
      </c>
      <c r="M215" s="13"/>
    </row>
    <row r="216" spans="1:13" ht="24.4" customHeight="1">
      <c r="A216" s="213"/>
      <c r="B216" s="213"/>
      <c r="C216" s="214"/>
      <c r="D216" s="213"/>
      <c r="E216" s="215"/>
      <c r="F216" s="34" t="s">
        <v>511</v>
      </c>
      <c r="G216" s="13"/>
      <c r="H216" s="13"/>
      <c r="I216" s="13"/>
      <c r="J216" s="13"/>
      <c r="K216" s="13"/>
      <c r="L216" s="13"/>
      <c r="M216" s="13"/>
    </row>
    <row r="217" spans="1:13" ht="24.4" customHeight="1">
      <c r="A217" s="213"/>
      <c r="B217" s="213"/>
      <c r="C217" s="214"/>
      <c r="D217" s="213"/>
      <c r="E217" s="215"/>
      <c r="F217" s="34" t="s">
        <v>512</v>
      </c>
      <c r="G217" s="13"/>
      <c r="H217" s="13"/>
      <c r="I217" s="13"/>
      <c r="J217" s="13"/>
      <c r="K217" s="13"/>
      <c r="L217" s="13"/>
      <c r="M217" s="13"/>
    </row>
    <row r="218" spans="1:13" ht="24.4" customHeight="1">
      <c r="A218" s="213"/>
      <c r="B218" s="213"/>
      <c r="C218" s="214"/>
      <c r="D218" s="213"/>
      <c r="E218" s="215" t="s">
        <v>513</v>
      </c>
      <c r="F218" s="34" t="s">
        <v>514</v>
      </c>
      <c r="G218" s="13" t="s">
        <v>779</v>
      </c>
      <c r="H218" s="13" t="s">
        <v>780</v>
      </c>
      <c r="I218" s="13" t="s">
        <v>781</v>
      </c>
      <c r="J218" s="13" t="s">
        <v>517</v>
      </c>
      <c r="K218" s="13" t="s">
        <v>509</v>
      </c>
      <c r="L218" s="13" t="s">
        <v>510</v>
      </c>
      <c r="M218" s="13"/>
    </row>
    <row r="219" spans="1:13" ht="24.4" customHeight="1">
      <c r="A219" s="213"/>
      <c r="B219" s="213"/>
      <c r="C219" s="214"/>
      <c r="D219" s="213"/>
      <c r="E219" s="215"/>
      <c r="F219" s="34" t="s">
        <v>518</v>
      </c>
      <c r="G219" s="13" t="s">
        <v>782</v>
      </c>
      <c r="H219" s="13" t="s">
        <v>783</v>
      </c>
      <c r="I219" s="13" t="s">
        <v>782</v>
      </c>
      <c r="J219" s="13" t="s">
        <v>517</v>
      </c>
      <c r="K219" s="13" t="s">
        <v>509</v>
      </c>
      <c r="L219" s="13" t="s">
        <v>548</v>
      </c>
      <c r="M219" s="13"/>
    </row>
    <row r="220" spans="1:13" ht="39.6" customHeight="1">
      <c r="A220" s="213"/>
      <c r="B220" s="213"/>
      <c r="C220" s="214"/>
      <c r="D220" s="213"/>
      <c r="E220" s="215"/>
      <c r="F220" s="34" t="s">
        <v>522</v>
      </c>
      <c r="G220" s="13" t="s">
        <v>523</v>
      </c>
      <c r="H220" s="13" t="s">
        <v>524</v>
      </c>
      <c r="I220" s="13" t="s">
        <v>525</v>
      </c>
      <c r="J220" s="13" t="s">
        <v>526</v>
      </c>
      <c r="K220" s="13" t="s">
        <v>509</v>
      </c>
      <c r="L220" s="13" t="s">
        <v>527</v>
      </c>
      <c r="M220" s="13"/>
    </row>
    <row r="221" spans="1:13" ht="24.4" customHeight="1">
      <c r="A221" s="213"/>
      <c r="B221" s="213"/>
      <c r="C221" s="214"/>
      <c r="D221" s="213"/>
      <c r="E221" s="215" t="s">
        <v>528</v>
      </c>
      <c r="F221" s="34" t="s">
        <v>529</v>
      </c>
      <c r="G221" s="13"/>
      <c r="H221" s="13"/>
      <c r="I221" s="13"/>
      <c r="J221" s="13"/>
      <c r="K221" s="13"/>
      <c r="L221" s="13"/>
      <c r="M221" s="13"/>
    </row>
    <row r="222" spans="1:13" ht="24.4" customHeight="1">
      <c r="A222" s="213"/>
      <c r="B222" s="213"/>
      <c r="C222" s="214"/>
      <c r="D222" s="213"/>
      <c r="E222" s="215"/>
      <c r="F222" s="34" t="s">
        <v>530</v>
      </c>
      <c r="G222" s="13"/>
      <c r="H222" s="13"/>
      <c r="I222" s="13"/>
      <c r="J222" s="13"/>
      <c r="K222" s="13"/>
      <c r="L222" s="13"/>
      <c r="M222" s="13"/>
    </row>
    <row r="223" spans="1:13" ht="24.4" customHeight="1">
      <c r="A223" s="213"/>
      <c r="B223" s="213"/>
      <c r="C223" s="214"/>
      <c r="D223" s="213"/>
      <c r="E223" s="215"/>
      <c r="F223" s="34" t="s">
        <v>536</v>
      </c>
      <c r="G223" s="13"/>
      <c r="H223" s="13"/>
      <c r="I223" s="13"/>
      <c r="J223" s="13"/>
      <c r="K223" s="13"/>
      <c r="L223" s="13"/>
      <c r="M223" s="13"/>
    </row>
    <row r="224" spans="1:13" ht="29.25" customHeight="1">
      <c r="A224" s="213"/>
      <c r="B224" s="213"/>
      <c r="C224" s="214"/>
      <c r="D224" s="213"/>
      <c r="E224" s="215"/>
      <c r="F224" s="34" t="s">
        <v>537</v>
      </c>
      <c r="G224" s="13" t="s">
        <v>538</v>
      </c>
      <c r="H224" s="13" t="s">
        <v>539</v>
      </c>
      <c r="I224" s="13" t="s">
        <v>540</v>
      </c>
      <c r="J224" s="13" t="s">
        <v>541</v>
      </c>
      <c r="K224" s="13" t="s">
        <v>535</v>
      </c>
      <c r="L224" s="13" t="s">
        <v>527</v>
      </c>
      <c r="M224" s="13"/>
    </row>
    <row r="225" spans="1:13" ht="29.25" customHeight="1">
      <c r="A225" s="213"/>
      <c r="B225" s="213"/>
      <c r="C225" s="214"/>
      <c r="D225" s="213"/>
      <c r="E225" s="34" t="s">
        <v>542</v>
      </c>
      <c r="F225" s="34" t="s">
        <v>543</v>
      </c>
      <c r="G225" s="13" t="s">
        <v>784</v>
      </c>
      <c r="H225" s="13" t="s">
        <v>520</v>
      </c>
      <c r="I225" s="13" t="s">
        <v>785</v>
      </c>
      <c r="J225" s="13" t="s">
        <v>786</v>
      </c>
      <c r="K225" s="13" t="s">
        <v>509</v>
      </c>
      <c r="L225" s="13" t="s">
        <v>510</v>
      </c>
      <c r="M225" s="13"/>
    </row>
    <row r="226" spans="1:13" ht="29.25" customHeight="1">
      <c r="A226" s="213" t="s">
        <v>161</v>
      </c>
      <c r="B226" s="213" t="s">
        <v>787</v>
      </c>
      <c r="C226" s="214">
        <v>200</v>
      </c>
      <c r="D226" s="213" t="s">
        <v>788</v>
      </c>
      <c r="E226" s="215" t="s">
        <v>504</v>
      </c>
      <c r="F226" s="34" t="s">
        <v>505</v>
      </c>
      <c r="G226" s="13" t="s">
        <v>551</v>
      </c>
      <c r="H226" s="13" t="s">
        <v>789</v>
      </c>
      <c r="I226" s="13" t="s">
        <v>790</v>
      </c>
      <c r="J226" s="13" t="s">
        <v>791</v>
      </c>
      <c r="K226" s="13" t="s">
        <v>555</v>
      </c>
      <c r="L226" s="13" t="s">
        <v>556</v>
      </c>
      <c r="M226" s="13"/>
    </row>
    <row r="227" spans="1:13" ht="24.4" customHeight="1">
      <c r="A227" s="213"/>
      <c r="B227" s="213"/>
      <c r="C227" s="214"/>
      <c r="D227" s="213"/>
      <c r="E227" s="215"/>
      <c r="F227" s="34" t="s">
        <v>511</v>
      </c>
      <c r="G227" s="13"/>
      <c r="H227" s="13"/>
      <c r="I227" s="13"/>
      <c r="J227" s="13"/>
      <c r="K227" s="13"/>
      <c r="L227" s="13"/>
      <c r="M227" s="13"/>
    </row>
    <row r="228" spans="1:13" ht="24.4" customHeight="1">
      <c r="A228" s="213"/>
      <c r="B228" s="213"/>
      <c r="C228" s="214"/>
      <c r="D228" s="213"/>
      <c r="E228" s="215"/>
      <c r="F228" s="34" t="s">
        <v>512</v>
      </c>
      <c r="G228" s="13"/>
      <c r="H228" s="13"/>
      <c r="I228" s="13"/>
      <c r="J228" s="13"/>
      <c r="K228" s="13"/>
      <c r="L228" s="13"/>
      <c r="M228" s="13"/>
    </row>
    <row r="229" spans="1:13" ht="29.25" customHeight="1">
      <c r="A229" s="213"/>
      <c r="B229" s="213"/>
      <c r="C229" s="214"/>
      <c r="D229" s="213"/>
      <c r="E229" s="215" t="s">
        <v>513</v>
      </c>
      <c r="F229" s="215" t="s">
        <v>514</v>
      </c>
      <c r="G229" s="13" t="s">
        <v>792</v>
      </c>
      <c r="H229" s="13" t="s">
        <v>793</v>
      </c>
      <c r="I229" s="13" t="s">
        <v>792</v>
      </c>
      <c r="J229" s="13" t="s">
        <v>692</v>
      </c>
      <c r="K229" s="13" t="s">
        <v>637</v>
      </c>
      <c r="L229" s="13" t="s">
        <v>548</v>
      </c>
      <c r="M229" s="13"/>
    </row>
    <row r="230" spans="1:13" ht="24.4" customHeight="1">
      <c r="A230" s="213"/>
      <c r="B230" s="213"/>
      <c r="C230" s="214"/>
      <c r="D230" s="213"/>
      <c r="E230" s="215"/>
      <c r="F230" s="215"/>
      <c r="G230" s="13" t="s">
        <v>584</v>
      </c>
      <c r="H230" s="13" t="s">
        <v>585</v>
      </c>
      <c r="I230" s="13" t="s">
        <v>586</v>
      </c>
      <c r="J230" s="13" t="s">
        <v>587</v>
      </c>
      <c r="K230" s="13" t="s">
        <v>588</v>
      </c>
      <c r="L230" s="13" t="s">
        <v>548</v>
      </c>
      <c r="M230" s="13"/>
    </row>
    <row r="231" spans="1:13" ht="29.25" customHeight="1">
      <c r="A231" s="213"/>
      <c r="B231" s="213"/>
      <c r="C231" s="214"/>
      <c r="D231" s="213"/>
      <c r="E231" s="215"/>
      <c r="F231" s="34" t="s">
        <v>518</v>
      </c>
      <c r="G231" s="13" t="s">
        <v>794</v>
      </c>
      <c r="H231" s="13" t="s">
        <v>545</v>
      </c>
      <c r="I231" s="13" t="s">
        <v>795</v>
      </c>
      <c r="J231" s="13" t="s">
        <v>654</v>
      </c>
      <c r="K231" s="13" t="s">
        <v>509</v>
      </c>
      <c r="L231" s="13" t="s">
        <v>563</v>
      </c>
      <c r="M231" s="13"/>
    </row>
    <row r="232" spans="1:13" ht="24.4" customHeight="1">
      <c r="A232" s="213"/>
      <c r="B232" s="213"/>
      <c r="C232" s="214"/>
      <c r="D232" s="213"/>
      <c r="E232" s="215"/>
      <c r="F232" s="34" t="s">
        <v>522</v>
      </c>
      <c r="G232" s="13" t="s">
        <v>796</v>
      </c>
      <c r="H232" s="13" t="s">
        <v>524</v>
      </c>
      <c r="I232" s="13" t="s">
        <v>797</v>
      </c>
      <c r="J232" s="13" t="s">
        <v>798</v>
      </c>
      <c r="K232" s="13" t="s">
        <v>509</v>
      </c>
      <c r="L232" s="13" t="s">
        <v>563</v>
      </c>
      <c r="M232" s="13"/>
    </row>
    <row r="233" spans="1:13" ht="24.4" customHeight="1">
      <c r="A233" s="213"/>
      <c r="B233" s="213"/>
      <c r="C233" s="214"/>
      <c r="D233" s="213"/>
      <c r="E233" s="215" t="s">
        <v>528</v>
      </c>
      <c r="F233" s="34" t="s">
        <v>529</v>
      </c>
      <c r="G233" s="13"/>
      <c r="H233" s="13"/>
      <c r="I233" s="13"/>
      <c r="J233" s="13"/>
      <c r="K233" s="13"/>
      <c r="L233" s="13"/>
      <c r="M233" s="13"/>
    </row>
    <row r="234" spans="1:13" ht="59.45" customHeight="1">
      <c r="A234" s="213"/>
      <c r="B234" s="213"/>
      <c r="C234" s="214"/>
      <c r="D234" s="213"/>
      <c r="E234" s="215"/>
      <c r="F234" s="34" t="s">
        <v>530</v>
      </c>
      <c r="G234" s="13" t="s">
        <v>612</v>
      </c>
      <c r="H234" s="13" t="s">
        <v>532</v>
      </c>
      <c r="I234" s="13" t="s">
        <v>613</v>
      </c>
      <c r="J234" s="13" t="s">
        <v>799</v>
      </c>
      <c r="K234" s="13" t="s">
        <v>573</v>
      </c>
      <c r="L234" s="13" t="s">
        <v>527</v>
      </c>
      <c r="M234" s="13"/>
    </row>
    <row r="235" spans="1:13" ht="24.4" customHeight="1">
      <c r="A235" s="213"/>
      <c r="B235" s="213"/>
      <c r="C235" s="214"/>
      <c r="D235" s="213"/>
      <c r="E235" s="215"/>
      <c r="F235" s="34" t="s">
        <v>536</v>
      </c>
      <c r="G235" s="13"/>
      <c r="H235" s="13"/>
      <c r="I235" s="13"/>
      <c r="J235" s="13"/>
      <c r="K235" s="13"/>
      <c r="L235" s="13"/>
      <c r="M235" s="13"/>
    </row>
    <row r="236" spans="1:13" ht="59.45" customHeight="1">
      <c r="A236" s="213"/>
      <c r="B236" s="213"/>
      <c r="C236" s="214"/>
      <c r="D236" s="213"/>
      <c r="E236" s="215"/>
      <c r="F236" s="34" t="s">
        <v>537</v>
      </c>
      <c r="G236" s="13" t="s">
        <v>574</v>
      </c>
      <c r="H236" s="13" t="s">
        <v>575</v>
      </c>
      <c r="I236" s="13" t="s">
        <v>576</v>
      </c>
      <c r="J236" s="13" t="s">
        <v>577</v>
      </c>
      <c r="K236" s="13" t="s">
        <v>573</v>
      </c>
      <c r="L236" s="13" t="s">
        <v>527</v>
      </c>
      <c r="M236" s="13"/>
    </row>
    <row r="237" spans="1:13" ht="24.4" customHeight="1">
      <c r="A237" s="213"/>
      <c r="B237" s="213"/>
      <c r="C237" s="214"/>
      <c r="D237" s="213"/>
      <c r="E237" s="34" t="s">
        <v>542</v>
      </c>
      <c r="F237" s="34" t="s">
        <v>543</v>
      </c>
      <c r="G237" s="13" t="s">
        <v>578</v>
      </c>
      <c r="H237" s="13" t="s">
        <v>545</v>
      </c>
      <c r="I237" s="13" t="s">
        <v>579</v>
      </c>
      <c r="J237" s="13" t="s">
        <v>800</v>
      </c>
      <c r="K237" s="13" t="s">
        <v>509</v>
      </c>
      <c r="L237" s="13" t="s">
        <v>548</v>
      </c>
      <c r="M237" s="13"/>
    </row>
    <row r="238" spans="1:13" ht="29.25" customHeight="1">
      <c r="A238" s="213" t="s">
        <v>161</v>
      </c>
      <c r="B238" s="213" t="s">
        <v>801</v>
      </c>
      <c r="C238" s="214">
        <v>234</v>
      </c>
      <c r="D238" s="213" t="s">
        <v>802</v>
      </c>
      <c r="E238" s="215" t="s">
        <v>504</v>
      </c>
      <c r="F238" s="34" t="s">
        <v>505</v>
      </c>
      <c r="G238" s="13" t="s">
        <v>802</v>
      </c>
      <c r="H238" s="13" t="s">
        <v>803</v>
      </c>
      <c r="I238" s="13" t="s">
        <v>804</v>
      </c>
      <c r="J238" s="13" t="s">
        <v>508</v>
      </c>
      <c r="K238" s="13" t="s">
        <v>509</v>
      </c>
      <c r="L238" s="13" t="s">
        <v>510</v>
      </c>
      <c r="M238" s="13"/>
    </row>
    <row r="239" spans="1:13" ht="24.4" customHeight="1">
      <c r="A239" s="213"/>
      <c r="B239" s="213"/>
      <c r="C239" s="214"/>
      <c r="D239" s="213"/>
      <c r="E239" s="215"/>
      <c r="F239" s="34" t="s">
        <v>511</v>
      </c>
      <c r="G239" s="13"/>
      <c r="H239" s="13"/>
      <c r="I239" s="13"/>
      <c r="J239" s="13"/>
      <c r="K239" s="13"/>
      <c r="L239" s="13"/>
      <c r="M239" s="13"/>
    </row>
    <row r="240" spans="1:13" ht="24.4" customHeight="1">
      <c r="A240" s="213"/>
      <c r="B240" s="213"/>
      <c r="C240" s="214"/>
      <c r="D240" s="213"/>
      <c r="E240" s="215"/>
      <c r="F240" s="34" t="s">
        <v>512</v>
      </c>
      <c r="G240" s="13"/>
      <c r="H240" s="13"/>
      <c r="I240" s="13"/>
      <c r="J240" s="13"/>
      <c r="K240" s="13"/>
      <c r="L240" s="13"/>
      <c r="M240" s="13"/>
    </row>
    <row r="241" spans="1:13" ht="29.25" customHeight="1">
      <c r="A241" s="213"/>
      <c r="B241" s="213"/>
      <c r="C241" s="214"/>
      <c r="D241" s="213"/>
      <c r="E241" s="215" t="s">
        <v>513</v>
      </c>
      <c r="F241" s="34" t="s">
        <v>514</v>
      </c>
      <c r="G241" s="13" t="s">
        <v>805</v>
      </c>
      <c r="H241" s="13" t="s">
        <v>524</v>
      </c>
      <c r="I241" s="13" t="s">
        <v>806</v>
      </c>
      <c r="J241" s="13" t="s">
        <v>517</v>
      </c>
      <c r="K241" s="13" t="s">
        <v>509</v>
      </c>
      <c r="L241" s="13" t="s">
        <v>510</v>
      </c>
      <c r="M241" s="13"/>
    </row>
    <row r="242" spans="1:13" ht="29.25" customHeight="1">
      <c r="A242" s="213"/>
      <c r="B242" s="213"/>
      <c r="C242" s="214"/>
      <c r="D242" s="213"/>
      <c r="E242" s="215"/>
      <c r="F242" s="34" t="s">
        <v>518</v>
      </c>
      <c r="G242" s="13" t="s">
        <v>807</v>
      </c>
      <c r="H242" s="13" t="s">
        <v>516</v>
      </c>
      <c r="I242" s="13" t="s">
        <v>808</v>
      </c>
      <c r="J242" s="13" t="s">
        <v>809</v>
      </c>
      <c r="K242" s="13" t="s">
        <v>509</v>
      </c>
      <c r="L242" s="13" t="s">
        <v>510</v>
      </c>
      <c r="M242" s="13"/>
    </row>
    <row r="243" spans="1:13" ht="39.6" customHeight="1">
      <c r="A243" s="213"/>
      <c r="B243" s="213"/>
      <c r="C243" s="214"/>
      <c r="D243" s="213"/>
      <c r="E243" s="215"/>
      <c r="F243" s="34" t="s">
        <v>522</v>
      </c>
      <c r="G243" s="13" t="s">
        <v>523</v>
      </c>
      <c r="H243" s="13" t="s">
        <v>524</v>
      </c>
      <c r="I243" s="13" t="s">
        <v>525</v>
      </c>
      <c r="J243" s="13" t="s">
        <v>526</v>
      </c>
      <c r="K243" s="13" t="s">
        <v>509</v>
      </c>
      <c r="L243" s="13" t="s">
        <v>527</v>
      </c>
      <c r="M243" s="13"/>
    </row>
    <row r="244" spans="1:13" ht="24.4" customHeight="1">
      <c r="A244" s="213"/>
      <c r="B244" s="213"/>
      <c r="C244" s="214"/>
      <c r="D244" s="213"/>
      <c r="E244" s="215" t="s">
        <v>528</v>
      </c>
      <c r="F244" s="34" t="s">
        <v>529</v>
      </c>
      <c r="G244" s="13"/>
      <c r="H244" s="13"/>
      <c r="I244" s="13"/>
      <c r="J244" s="13"/>
      <c r="K244" s="13"/>
      <c r="L244" s="13"/>
      <c r="M244" s="13"/>
    </row>
    <row r="245" spans="1:13" ht="39.6" customHeight="1">
      <c r="A245" s="213"/>
      <c r="B245" s="213"/>
      <c r="C245" s="214"/>
      <c r="D245" s="213"/>
      <c r="E245" s="215"/>
      <c r="F245" s="34" t="s">
        <v>530</v>
      </c>
      <c r="G245" s="13" t="s">
        <v>810</v>
      </c>
      <c r="H245" s="13" t="s">
        <v>532</v>
      </c>
      <c r="I245" s="13" t="s">
        <v>811</v>
      </c>
      <c r="J245" s="13" t="s">
        <v>534</v>
      </c>
      <c r="K245" s="13" t="s">
        <v>535</v>
      </c>
      <c r="L245" s="13" t="s">
        <v>510</v>
      </c>
      <c r="M245" s="13"/>
    </row>
    <row r="246" spans="1:13" ht="24.4" customHeight="1">
      <c r="A246" s="213"/>
      <c r="B246" s="213"/>
      <c r="C246" s="214"/>
      <c r="D246" s="213"/>
      <c r="E246" s="215"/>
      <c r="F246" s="34" t="s">
        <v>536</v>
      </c>
      <c r="G246" s="13"/>
      <c r="H246" s="13"/>
      <c r="I246" s="13"/>
      <c r="J246" s="13"/>
      <c r="K246" s="13"/>
      <c r="L246" s="13"/>
      <c r="M246" s="13"/>
    </row>
    <row r="247" spans="1:13" ht="29.25" customHeight="1">
      <c r="A247" s="213"/>
      <c r="B247" s="213"/>
      <c r="C247" s="214"/>
      <c r="D247" s="213"/>
      <c r="E247" s="215"/>
      <c r="F247" s="34" t="s">
        <v>537</v>
      </c>
      <c r="G247" s="13" t="s">
        <v>538</v>
      </c>
      <c r="H247" s="13" t="s">
        <v>539</v>
      </c>
      <c r="I247" s="13" t="s">
        <v>540</v>
      </c>
      <c r="J247" s="13" t="s">
        <v>541</v>
      </c>
      <c r="K247" s="13" t="s">
        <v>535</v>
      </c>
      <c r="L247" s="13" t="s">
        <v>527</v>
      </c>
      <c r="M247" s="13"/>
    </row>
    <row r="248" spans="1:13" ht="24.4" customHeight="1">
      <c r="A248" s="213"/>
      <c r="B248" s="213"/>
      <c r="C248" s="214"/>
      <c r="D248" s="213"/>
      <c r="E248" s="34" t="s">
        <v>542</v>
      </c>
      <c r="F248" s="34" t="s">
        <v>543</v>
      </c>
      <c r="G248" s="13" t="s">
        <v>578</v>
      </c>
      <c r="H248" s="13" t="s">
        <v>545</v>
      </c>
      <c r="I248" s="13" t="s">
        <v>812</v>
      </c>
      <c r="J248" s="13" t="s">
        <v>547</v>
      </c>
      <c r="K248" s="13" t="s">
        <v>509</v>
      </c>
      <c r="L248" s="13" t="s">
        <v>548</v>
      </c>
      <c r="M248" s="13"/>
    </row>
    <row r="249" spans="1:13" ht="29.25" customHeight="1">
      <c r="A249" s="213" t="s">
        <v>161</v>
      </c>
      <c r="B249" s="213" t="s">
        <v>813</v>
      </c>
      <c r="C249" s="214">
        <v>15</v>
      </c>
      <c r="D249" s="213" t="s">
        <v>814</v>
      </c>
      <c r="E249" s="215" t="s">
        <v>504</v>
      </c>
      <c r="F249" s="34" t="s">
        <v>505</v>
      </c>
      <c r="G249" s="13" t="s">
        <v>814</v>
      </c>
      <c r="H249" s="13" t="s">
        <v>815</v>
      </c>
      <c r="I249" s="13" t="s">
        <v>816</v>
      </c>
      <c r="J249" s="13" t="s">
        <v>508</v>
      </c>
      <c r="K249" s="13" t="s">
        <v>509</v>
      </c>
      <c r="L249" s="13" t="s">
        <v>510</v>
      </c>
      <c r="M249" s="13"/>
    </row>
    <row r="250" spans="1:13" ht="24.4" customHeight="1">
      <c r="A250" s="213"/>
      <c r="B250" s="213"/>
      <c r="C250" s="214"/>
      <c r="D250" s="213"/>
      <c r="E250" s="215"/>
      <c r="F250" s="34" t="s">
        <v>511</v>
      </c>
      <c r="G250" s="13"/>
      <c r="H250" s="13"/>
      <c r="I250" s="13"/>
      <c r="J250" s="13"/>
      <c r="K250" s="13"/>
      <c r="L250" s="13"/>
      <c r="M250" s="13"/>
    </row>
    <row r="251" spans="1:13" ht="24.4" customHeight="1">
      <c r="A251" s="213"/>
      <c r="B251" s="213"/>
      <c r="C251" s="214"/>
      <c r="D251" s="213"/>
      <c r="E251" s="215"/>
      <c r="F251" s="34" t="s">
        <v>512</v>
      </c>
      <c r="G251" s="13"/>
      <c r="H251" s="13"/>
      <c r="I251" s="13"/>
      <c r="J251" s="13"/>
      <c r="K251" s="13"/>
      <c r="L251" s="13"/>
      <c r="M251" s="13"/>
    </row>
    <row r="252" spans="1:13" ht="24.4" customHeight="1">
      <c r="A252" s="213"/>
      <c r="B252" s="213"/>
      <c r="C252" s="214"/>
      <c r="D252" s="213"/>
      <c r="E252" s="215" t="s">
        <v>513</v>
      </c>
      <c r="F252" s="34" t="s">
        <v>514</v>
      </c>
      <c r="G252" s="13" t="s">
        <v>817</v>
      </c>
      <c r="H252" s="13" t="s">
        <v>524</v>
      </c>
      <c r="I252" s="13" t="s">
        <v>818</v>
      </c>
      <c r="J252" s="13" t="s">
        <v>517</v>
      </c>
      <c r="K252" s="13" t="s">
        <v>509</v>
      </c>
      <c r="L252" s="13" t="s">
        <v>510</v>
      </c>
      <c r="M252" s="13"/>
    </row>
    <row r="253" spans="1:13" ht="29.25" customHeight="1">
      <c r="A253" s="213"/>
      <c r="B253" s="213"/>
      <c r="C253" s="214"/>
      <c r="D253" s="213"/>
      <c r="E253" s="215"/>
      <c r="F253" s="34" t="s">
        <v>518</v>
      </c>
      <c r="G253" s="13" t="s">
        <v>819</v>
      </c>
      <c r="H253" s="13" t="s">
        <v>516</v>
      </c>
      <c r="I253" s="13" t="s">
        <v>808</v>
      </c>
      <c r="J253" s="13" t="s">
        <v>809</v>
      </c>
      <c r="K253" s="13" t="s">
        <v>509</v>
      </c>
      <c r="L253" s="13" t="s">
        <v>510</v>
      </c>
      <c r="M253" s="13"/>
    </row>
    <row r="254" spans="1:13" ht="39.6" customHeight="1">
      <c r="A254" s="213"/>
      <c r="B254" s="213"/>
      <c r="C254" s="214"/>
      <c r="D254" s="213"/>
      <c r="E254" s="215"/>
      <c r="F254" s="34" t="s">
        <v>522</v>
      </c>
      <c r="G254" s="13" t="s">
        <v>523</v>
      </c>
      <c r="H254" s="13" t="s">
        <v>524</v>
      </c>
      <c r="I254" s="13" t="s">
        <v>525</v>
      </c>
      <c r="J254" s="13" t="s">
        <v>526</v>
      </c>
      <c r="K254" s="13" t="s">
        <v>509</v>
      </c>
      <c r="L254" s="13" t="s">
        <v>527</v>
      </c>
      <c r="M254" s="13"/>
    </row>
    <row r="255" spans="1:13" ht="24.4" customHeight="1">
      <c r="A255" s="213"/>
      <c r="B255" s="213"/>
      <c r="C255" s="214"/>
      <c r="D255" s="213"/>
      <c r="E255" s="215" t="s">
        <v>528</v>
      </c>
      <c r="F255" s="34" t="s">
        <v>529</v>
      </c>
      <c r="G255" s="13"/>
      <c r="H255" s="13"/>
      <c r="I255" s="13"/>
      <c r="J255" s="13"/>
      <c r="K255" s="13"/>
      <c r="L255" s="13"/>
      <c r="M255" s="13"/>
    </row>
    <row r="256" spans="1:13" ht="39.6" customHeight="1">
      <c r="A256" s="213"/>
      <c r="B256" s="213"/>
      <c r="C256" s="214"/>
      <c r="D256" s="213"/>
      <c r="E256" s="215"/>
      <c r="F256" s="34" t="s">
        <v>530</v>
      </c>
      <c r="G256" s="13" t="s">
        <v>820</v>
      </c>
      <c r="H256" s="13" t="s">
        <v>532</v>
      </c>
      <c r="I256" s="13" t="s">
        <v>821</v>
      </c>
      <c r="J256" s="13" t="s">
        <v>534</v>
      </c>
      <c r="K256" s="13" t="s">
        <v>535</v>
      </c>
      <c r="L256" s="13" t="s">
        <v>510</v>
      </c>
      <c r="M256" s="13"/>
    </row>
    <row r="257" spans="1:13" ht="24.4" customHeight="1">
      <c r="A257" s="213"/>
      <c r="B257" s="213"/>
      <c r="C257" s="214"/>
      <c r="D257" s="213"/>
      <c r="E257" s="215"/>
      <c r="F257" s="34" t="s">
        <v>536</v>
      </c>
      <c r="G257" s="13"/>
      <c r="H257" s="13"/>
      <c r="I257" s="13"/>
      <c r="J257" s="13"/>
      <c r="K257" s="13"/>
      <c r="L257" s="13"/>
      <c r="M257" s="13"/>
    </row>
    <row r="258" spans="1:13" ht="29.25" customHeight="1">
      <c r="A258" s="213"/>
      <c r="B258" s="213"/>
      <c r="C258" s="214"/>
      <c r="D258" s="213"/>
      <c r="E258" s="215"/>
      <c r="F258" s="34" t="s">
        <v>537</v>
      </c>
      <c r="G258" s="13" t="s">
        <v>538</v>
      </c>
      <c r="H258" s="13" t="s">
        <v>539</v>
      </c>
      <c r="I258" s="13" t="s">
        <v>540</v>
      </c>
      <c r="J258" s="13" t="s">
        <v>541</v>
      </c>
      <c r="K258" s="13" t="s">
        <v>535</v>
      </c>
      <c r="L258" s="13" t="s">
        <v>527</v>
      </c>
      <c r="M258" s="13"/>
    </row>
    <row r="259" spans="1:13" ht="24.4" customHeight="1">
      <c r="A259" s="213"/>
      <c r="B259" s="213"/>
      <c r="C259" s="214"/>
      <c r="D259" s="213"/>
      <c r="E259" s="34" t="s">
        <v>542</v>
      </c>
      <c r="F259" s="34" t="s">
        <v>543</v>
      </c>
      <c r="G259" s="13" t="s">
        <v>822</v>
      </c>
      <c r="H259" s="13" t="s">
        <v>545</v>
      </c>
      <c r="I259" s="13" t="s">
        <v>823</v>
      </c>
      <c r="J259" s="13" t="s">
        <v>547</v>
      </c>
      <c r="K259" s="13" t="s">
        <v>509</v>
      </c>
      <c r="L259" s="13" t="s">
        <v>548</v>
      </c>
      <c r="M259" s="13"/>
    </row>
    <row r="260" spans="1:13" ht="29.25" customHeight="1">
      <c r="A260" s="213" t="s">
        <v>161</v>
      </c>
      <c r="B260" s="213" t="s">
        <v>824</v>
      </c>
      <c r="C260" s="214">
        <v>59</v>
      </c>
      <c r="D260" s="213" t="s">
        <v>825</v>
      </c>
      <c r="E260" s="215" t="s">
        <v>504</v>
      </c>
      <c r="F260" s="34" t="s">
        <v>505</v>
      </c>
      <c r="G260" s="13" t="s">
        <v>551</v>
      </c>
      <c r="H260" s="13" t="s">
        <v>826</v>
      </c>
      <c r="I260" s="13" t="s">
        <v>827</v>
      </c>
      <c r="J260" s="13" t="s">
        <v>554</v>
      </c>
      <c r="K260" s="13" t="s">
        <v>555</v>
      </c>
      <c r="L260" s="13" t="s">
        <v>556</v>
      </c>
      <c r="M260" s="13"/>
    </row>
    <row r="261" spans="1:13" ht="24.4" customHeight="1">
      <c r="A261" s="213"/>
      <c r="B261" s="213"/>
      <c r="C261" s="214"/>
      <c r="D261" s="213"/>
      <c r="E261" s="215"/>
      <c r="F261" s="34" t="s">
        <v>511</v>
      </c>
      <c r="G261" s="13"/>
      <c r="H261" s="13"/>
      <c r="I261" s="13"/>
      <c r="J261" s="13"/>
      <c r="K261" s="13"/>
      <c r="L261" s="13"/>
      <c r="M261" s="13"/>
    </row>
    <row r="262" spans="1:13" ht="24.4" customHeight="1">
      <c r="A262" s="213"/>
      <c r="B262" s="213"/>
      <c r="C262" s="214"/>
      <c r="D262" s="213"/>
      <c r="E262" s="215"/>
      <c r="F262" s="34" t="s">
        <v>512</v>
      </c>
      <c r="G262" s="13"/>
      <c r="H262" s="13"/>
      <c r="I262" s="13"/>
      <c r="J262" s="13"/>
      <c r="K262" s="13"/>
      <c r="L262" s="13"/>
      <c r="M262" s="13"/>
    </row>
    <row r="263" spans="1:13" ht="39.6" customHeight="1">
      <c r="A263" s="213"/>
      <c r="B263" s="213"/>
      <c r="C263" s="214"/>
      <c r="D263" s="213"/>
      <c r="E263" s="215" t="s">
        <v>513</v>
      </c>
      <c r="F263" s="215" t="s">
        <v>514</v>
      </c>
      <c r="G263" s="13" t="s">
        <v>589</v>
      </c>
      <c r="H263" s="13" t="s">
        <v>590</v>
      </c>
      <c r="I263" s="13" t="s">
        <v>591</v>
      </c>
      <c r="J263" s="13" t="s">
        <v>592</v>
      </c>
      <c r="K263" s="13" t="s">
        <v>593</v>
      </c>
      <c r="L263" s="13" t="s">
        <v>548</v>
      </c>
      <c r="M263" s="13"/>
    </row>
    <row r="264" spans="1:13" ht="24.4" customHeight="1">
      <c r="A264" s="213"/>
      <c r="B264" s="213"/>
      <c r="C264" s="214"/>
      <c r="D264" s="213"/>
      <c r="E264" s="215"/>
      <c r="F264" s="215"/>
      <c r="G264" s="13" t="s">
        <v>584</v>
      </c>
      <c r="H264" s="13" t="s">
        <v>585</v>
      </c>
      <c r="I264" s="13" t="s">
        <v>586</v>
      </c>
      <c r="J264" s="13" t="s">
        <v>587</v>
      </c>
      <c r="K264" s="13" t="s">
        <v>588</v>
      </c>
      <c r="L264" s="13" t="s">
        <v>548</v>
      </c>
      <c r="M264" s="13"/>
    </row>
    <row r="265" spans="1:13" ht="24.4" customHeight="1">
      <c r="A265" s="213"/>
      <c r="B265" s="213"/>
      <c r="C265" s="214"/>
      <c r="D265" s="213"/>
      <c r="E265" s="215"/>
      <c r="F265" s="215"/>
      <c r="G265" s="13" t="s">
        <v>608</v>
      </c>
      <c r="H265" s="13" t="s">
        <v>585</v>
      </c>
      <c r="I265" s="13" t="s">
        <v>609</v>
      </c>
      <c r="J265" s="13" t="s">
        <v>587</v>
      </c>
      <c r="K265" s="13" t="s">
        <v>588</v>
      </c>
      <c r="L265" s="13" t="s">
        <v>548</v>
      </c>
      <c r="M265" s="13"/>
    </row>
    <row r="266" spans="1:13" ht="24.4" customHeight="1">
      <c r="A266" s="213"/>
      <c r="B266" s="213"/>
      <c r="C266" s="214"/>
      <c r="D266" s="213"/>
      <c r="E266" s="215"/>
      <c r="F266" s="34" t="s">
        <v>518</v>
      </c>
      <c r="G266" s="13" t="s">
        <v>610</v>
      </c>
      <c r="H266" s="13" t="s">
        <v>524</v>
      </c>
      <c r="I266" s="13" t="s">
        <v>611</v>
      </c>
      <c r="J266" s="13" t="s">
        <v>562</v>
      </c>
      <c r="K266" s="13" t="s">
        <v>509</v>
      </c>
      <c r="L266" s="13" t="s">
        <v>563</v>
      </c>
      <c r="M266" s="13"/>
    </row>
    <row r="267" spans="1:13" ht="24.4" customHeight="1">
      <c r="A267" s="213"/>
      <c r="B267" s="213"/>
      <c r="C267" s="214"/>
      <c r="D267" s="213"/>
      <c r="E267" s="215"/>
      <c r="F267" s="215" t="s">
        <v>522</v>
      </c>
      <c r="G267" s="13" t="s">
        <v>564</v>
      </c>
      <c r="H267" s="13" t="s">
        <v>524</v>
      </c>
      <c r="I267" s="13" t="s">
        <v>565</v>
      </c>
      <c r="J267" s="13" t="s">
        <v>566</v>
      </c>
      <c r="K267" s="13" t="s">
        <v>509</v>
      </c>
      <c r="L267" s="13" t="s">
        <v>563</v>
      </c>
      <c r="M267" s="13"/>
    </row>
    <row r="268" spans="1:13" ht="24.4" customHeight="1">
      <c r="A268" s="213"/>
      <c r="B268" s="213"/>
      <c r="C268" s="214"/>
      <c r="D268" s="213"/>
      <c r="E268" s="215"/>
      <c r="F268" s="215"/>
      <c r="G268" s="13" t="s">
        <v>567</v>
      </c>
      <c r="H268" s="13" t="s">
        <v>524</v>
      </c>
      <c r="I268" s="13" t="s">
        <v>568</v>
      </c>
      <c r="J268" s="13" t="s">
        <v>569</v>
      </c>
      <c r="K268" s="13" t="s">
        <v>509</v>
      </c>
      <c r="L268" s="13" t="s">
        <v>563</v>
      </c>
      <c r="M268" s="13"/>
    </row>
    <row r="269" spans="1:13" ht="24.4" customHeight="1">
      <c r="A269" s="213"/>
      <c r="B269" s="213"/>
      <c r="C269" s="214"/>
      <c r="D269" s="213"/>
      <c r="E269" s="215" t="s">
        <v>528</v>
      </c>
      <c r="F269" s="34" t="s">
        <v>529</v>
      </c>
      <c r="G269" s="13"/>
      <c r="H269" s="13"/>
      <c r="I269" s="13"/>
      <c r="J269" s="13"/>
      <c r="K269" s="13"/>
      <c r="L269" s="13"/>
      <c r="M269" s="13"/>
    </row>
    <row r="270" spans="1:13" ht="59.45" customHeight="1">
      <c r="A270" s="213"/>
      <c r="B270" s="213"/>
      <c r="C270" s="214"/>
      <c r="D270" s="213"/>
      <c r="E270" s="215"/>
      <c r="F270" s="34" t="s">
        <v>530</v>
      </c>
      <c r="G270" s="13" t="s">
        <v>612</v>
      </c>
      <c r="H270" s="13" t="s">
        <v>532</v>
      </c>
      <c r="I270" s="13" t="s">
        <v>613</v>
      </c>
      <c r="J270" s="13" t="s">
        <v>577</v>
      </c>
      <c r="K270" s="13" t="s">
        <v>573</v>
      </c>
      <c r="L270" s="13" t="s">
        <v>527</v>
      </c>
      <c r="M270" s="13"/>
    </row>
    <row r="271" spans="1:13" ht="24.4" customHeight="1">
      <c r="A271" s="213"/>
      <c r="B271" s="213"/>
      <c r="C271" s="214"/>
      <c r="D271" s="213"/>
      <c r="E271" s="215"/>
      <c r="F271" s="34" t="s">
        <v>536</v>
      </c>
      <c r="G271" s="13"/>
      <c r="H271" s="13"/>
      <c r="I271" s="13"/>
      <c r="J271" s="13"/>
      <c r="K271" s="13"/>
      <c r="L271" s="13"/>
      <c r="M271" s="13"/>
    </row>
    <row r="272" spans="1:13" ht="59.45" customHeight="1">
      <c r="A272" s="213"/>
      <c r="B272" s="213"/>
      <c r="C272" s="214"/>
      <c r="D272" s="213"/>
      <c r="E272" s="215"/>
      <c r="F272" s="34" t="s">
        <v>537</v>
      </c>
      <c r="G272" s="13" t="s">
        <v>574</v>
      </c>
      <c r="H272" s="13" t="s">
        <v>575</v>
      </c>
      <c r="I272" s="13" t="s">
        <v>576</v>
      </c>
      <c r="J272" s="13" t="s">
        <v>577</v>
      </c>
      <c r="K272" s="13" t="s">
        <v>573</v>
      </c>
      <c r="L272" s="13" t="s">
        <v>527</v>
      </c>
      <c r="M272" s="13"/>
    </row>
    <row r="273" spans="1:13" ht="24.4" customHeight="1">
      <c r="A273" s="213"/>
      <c r="B273" s="213"/>
      <c r="C273" s="214"/>
      <c r="D273" s="213"/>
      <c r="E273" s="34" t="s">
        <v>542</v>
      </c>
      <c r="F273" s="34" t="s">
        <v>543</v>
      </c>
      <c r="G273" s="13" t="s">
        <v>578</v>
      </c>
      <c r="H273" s="13" t="s">
        <v>545</v>
      </c>
      <c r="I273" s="13" t="s">
        <v>579</v>
      </c>
      <c r="J273" s="13" t="s">
        <v>566</v>
      </c>
      <c r="K273" s="13" t="s">
        <v>509</v>
      </c>
      <c r="L273" s="13" t="s">
        <v>548</v>
      </c>
      <c r="M273" s="13"/>
    </row>
    <row r="274" spans="1:13" ht="29.25" customHeight="1">
      <c r="A274" s="213" t="s">
        <v>161</v>
      </c>
      <c r="B274" s="213" t="s">
        <v>828</v>
      </c>
      <c r="C274" s="214">
        <v>269</v>
      </c>
      <c r="D274" s="213" t="s">
        <v>829</v>
      </c>
      <c r="E274" s="215" t="s">
        <v>504</v>
      </c>
      <c r="F274" s="34" t="s">
        <v>505</v>
      </c>
      <c r="G274" s="13" t="s">
        <v>551</v>
      </c>
      <c r="H274" s="13" t="s">
        <v>830</v>
      </c>
      <c r="I274" s="13" t="s">
        <v>831</v>
      </c>
      <c r="J274" s="13" t="s">
        <v>554</v>
      </c>
      <c r="K274" s="13" t="s">
        <v>555</v>
      </c>
      <c r="L274" s="13" t="s">
        <v>556</v>
      </c>
      <c r="M274" s="13"/>
    </row>
    <row r="275" spans="1:13" ht="24.4" customHeight="1">
      <c r="A275" s="213"/>
      <c r="B275" s="213"/>
      <c r="C275" s="214"/>
      <c r="D275" s="213"/>
      <c r="E275" s="215"/>
      <c r="F275" s="34" t="s">
        <v>511</v>
      </c>
      <c r="G275" s="13"/>
      <c r="H275" s="13"/>
      <c r="I275" s="13"/>
      <c r="J275" s="13"/>
      <c r="K275" s="13"/>
      <c r="L275" s="13"/>
      <c r="M275" s="13"/>
    </row>
    <row r="276" spans="1:13" ht="24.4" customHeight="1">
      <c r="A276" s="213"/>
      <c r="B276" s="213"/>
      <c r="C276" s="214"/>
      <c r="D276" s="213"/>
      <c r="E276" s="215"/>
      <c r="F276" s="34" t="s">
        <v>512</v>
      </c>
      <c r="G276" s="13"/>
      <c r="H276" s="13"/>
      <c r="I276" s="13"/>
      <c r="J276" s="13"/>
      <c r="K276" s="13"/>
      <c r="L276" s="13"/>
      <c r="M276" s="13"/>
    </row>
    <row r="277" spans="1:13" ht="24.4" customHeight="1">
      <c r="A277" s="213"/>
      <c r="B277" s="213"/>
      <c r="C277" s="214"/>
      <c r="D277" s="213"/>
      <c r="E277" s="215" t="s">
        <v>513</v>
      </c>
      <c r="F277" s="215" t="s">
        <v>514</v>
      </c>
      <c r="G277" s="13" t="s">
        <v>584</v>
      </c>
      <c r="H277" s="13" t="s">
        <v>585</v>
      </c>
      <c r="I277" s="13" t="s">
        <v>586</v>
      </c>
      <c r="J277" s="13" t="s">
        <v>587</v>
      </c>
      <c r="K277" s="13" t="s">
        <v>588</v>
      </c>
      <c r="L277" s="13" t="s">
        <v>548</v>
      </c>
      <c r="M277" s="13"/>
    </row>
    <row r="278" spans="1:13" ht="39.6" customHeight="1">
      <c r="A278" s="213"/>
      <c r="B278" s="213"/>
      <c r="C278" s="214"/>
      <c r="D278" s="213"/>
      <c r="E278" s="215"/>
      <c r="F278" s="215"/>
      <c r="G278" s="13" t="s">
        <v>589</v>
      </c>
      <c r="H278" s="13" t="s">
        <v>590</v>
      </c>
      <c r="I278" s="13" t="s">
        <v>591</v>
      </c>
      <c r="J278" s="13" t="s">
        <v>592</v>
      </c>
      <c r="K278" s="13" t="s">
        <v>593</v>
      </c>
      <c r="L278" s="13" t="s">
        <v>548</v>
      </c>
      <c r="M278" s="13"/>
    </row>
    <row r="279" spans="1:13" ht="24.4" customHeight="1">
      <c r="A279" s="213"/>
      <c r="B279" s="213"/>
      <c r="C279" s="214"/>
      <c r="D279" s="213"/>
      <c r="E279" s="215"/>
      <c r="F279" s="215"/>
      <c r="G279" s="13" t="s">
        <v>608</v>
      </c>
      <c r="H279" s="13" t="s">
        <v>585</v>
      </c>
      <c r="I279" s="13" t="s">
        <v>609</v>
      </c>
      <c r="J279" s="13" t="s">
        <v>587</v>
      </c>
      <c r="K279" s="13" t="s">
        <v>588</v>
      </c>
      <c r="L279" s="13" t="s">
        <v>548</v>
      </c>
      <c r="M279" s="13"/>
    </row>
    <row r="280" spans="1:13" ht="24.4" customHeight="1">
      <c r="A280" s="213"/>
      <c r="B280" s="213"/>
      <c r="C280" s="214"/>
      <c r="D280" s="213"/>
      <c r="E280" s="215"/>
      <c r="F280" s="34" t="s">
        <v>518</v>
      </c>
      <c r="G280" s="13" t="s">
        <v>610</v>
      </c>
      <c r="H280" s="13" t="s">
        <v>524</v>
      </c>
      <c r="I280" s="13" t="s">
        <v>611</v>
      </c>
      <c r="J280" s="13" t="s">
        <v>562</v>
      </c>
      <c r="K280" s="13" t="s">
        <v>509</v>
      </c>
      <c r="L280" s="13" t="s">
        <v>563</v>
      </c>
      <c r="M280" s="13"/>
    </row>
    <row r="281" spans="1:13" ht="24.4" customHeight="1">
      <c r="A281" s="213"/>
      <c r="B281" s="213"/>
      <c r="C281" s="214"/>
      <c r="D281" s="213"/>
      <c r="E281" s="215"/>
      <c r="F281" s="215" t="s">
        <v>522</v>
      </c>
      <c r="G281" s="13" t="s">
        <v>567</v>
      </c>
      <c r="H281" s="13" t="s">
        <v>524</v>
      </c>
      <c r="I281" s="13" t="s">
        <v>568</v>
      </c>
      <c r="J281" s="13" t="s">
        <v>569</v>
      </c>
      <c r="K281" s="13" t="s">
        <v>509</v>
      </c>
      <c r="L281" s="13" t="s">
        <v>563</v>
      </c>
      <c r="M281" s="13"/>
    </row>
    <row r="282" spans="1:13" ht="24.4" customHeight="1">
      <c r="A282" s="213"/>
      <c r="B282" s="213"/>
      <c r="C282" s="214"/>
      <c r="D282" s="213"/>
      <c r="E282" s="215"/>
      <c r="F282" s="215"/>
      <c r="G282" s="13" t="s">
        <v>564</v>
      </c>
      <c r="H282" s="13" t="s">
        <v>524</v>
      </c>
      <c r="I282" s="13" t="s">
        <v>565</v>
      </c>
      <c r="J282" s="13" t="s">
        <v>566</v>
      </c>
      <c r="K282" s="13" t="s">
        <v>509</v>
      </c>
      <c r="L282" s="13" t="s">
        <v>563</v>
      </c>
      <c r="M282" s="13"/>
    </row>
    <row r="283" spans="1:13" ht="24.4" customHeight="1">
      <c r="A283" s="213"/>
      <c r="B283" s="213"/>
      <c r="C283" s="214"/>
      <c r="D283" s="213"/>
      <c r="E283" s="215" t="s">
        <v>528</v>
      </c>
      <c r="F283" s="34" t="s">
        <v>529</v>
      </c>
      <c r="G283" s="13"/>
      <c r="H283" s="13"/>
      <c r="I283" s="13"/>
      <c r="J283" s="13"/>
      <c r="K283" s="13"/>
      <c r="L283" s="13"/>
      <c r="M283" s="13"/>
    </row>
    <row r="284" spans="1:13" ht="59.45" customHeight="1">
      <c r="A284" s="213"/>
      <c r="B284" s="213"/>
      <c r="C284" s="214"/>
      <c r="D284" s="213"/>
      <c r="E284" s="215"/>
      <c r="F284" s="34" t="s">
        <v>530</v>
      </c>
      <c r="G284" s="13" t="s">
        <v>612</v>
      </c>
      <c r="H284" s="13" t="s">
        <v>532</v>
      </c>
      <c r="I284" s="13" t="s">
        <v>613</v>
      </c>
      <c r="J284" s="13" t="s">
        <v>577</v>
      </c>
      <c r="K284" s="13" t="s">
        <v>573</v>
      </c>
      <c r="L284" s="13" t="s">
        <v>527</v>
      </c>
      <c r="M284" s="13"/>
    </row>
    <row r="285" spans="1:13" ht="24.4" customHeight="1">
      <c r="A285" s="213"/>
      <c r="B285" s="213"/>
      <c r="C285" s="214"/>
      <c r="D285" s="213"/>
      <c r="E285" s="215"/>
      <c r="F285" s="34" t="s">
        <v>536</v>
      </c>
      <c r="G285" s="13"/>
      <c r="H285" s="13"/>
      <c r="I285" s="13"/>
      <c r="J285" s="13"/>
      <c r="K285" s="13"/>
      <c r="L285" s="13"/>
      <c r="M285" s="13"/>
    </row>
    <row r="286" spans="1:13" ht="59.45" customHeight="1">
      <c r="A286" s="213"/>
      <c r="B286" s="213"/>
      <c r="C286" s="214"/>
      <c r="D286" s="213"/>
      <c r="E286" s="215"/>
      <c r="F286" s="34" t="s">
        <v>537</v>
      </c>
      <c r="G286" s="13" t="s">
        <v>574</v>
      </c>
      <c r="H286" s="13" t="s">
        <v>575</v>
      </c>
      <c r="I286" s="13" t="s">
        <v>576</v>
      </c>
      <c r="J286" s="13" t="s">
        <v>577</v>
      </c>
      <c r="K286" s="13" t="s">
        <v>573</v>
      </c>
      <c r="L286" s="13" t="s">
        <v>527</v>
      </c>
      <c r="M286" s="13"/>
    </row>
    <row r="287" spans="1:13" ht="24.4" customHeight="1">
      <c r="A287" s="213"/>
      <c r="B287" s="213"/>
      <c r="C287" s="214"/>
      <c r="D287" s="213"/>
      <c r="E287" s="34" t="s">
        <v>542</v>
      </c>
      <c r="F287" s="34" t="s">
        <v>543</v>
      </c>
      <c r="G287" s="13" t="s">
        <v>578</v>
      </c>
      <c r="H287" s="13" t="s">
        <v>545</v>
      </c>
      <c r="I287" s="13" t="s">
        <v>579</v>
      </c>
      <c r="J287" s="13" t="s">
        <v>566</v>
      </c>
      <c r="K287" s="13" t="s">
        <v>509</v>
      </c>
      <c r="L287" s="13" t="s">
        <v>548</v>
      </c>
      <c r="M287" s="13"/>
    </row>
    <row r="288" spans="1:13" ht="29.25" customHeight="1">
      <c r="A288" s="213" t="s">
        <v>161</v>
      </c>
      <c r="B288" s="213" t="s">
        <v>832</v>
      </c>
      <c r="C288" s="214">
        <v>42.1</v>
      </c>
      <c r="D288" s="213" t="s">
        <v>833</v>
      </c>
      <c r="E288" s="215" t="s">
        <v>504</v>
      </c>
      <c r="F288" s="34" t="s">
        <v>505</v>
      </c>
      <c r="G288" s="13" t="s">
        <v>834</v>
      </c>
      <c r="H288" s="13" t="s">
        <v>835</v>
      </c>
      <c r="I288" s="13" t="s">
        <v>836</v>
      </c>
      <c r="J288" s="13" t="s">
        <v>837</v>
      </c>
      <c r="K288" s="13" t="s">
        <v>555</v>
      </c>
      <c r="L288" s="13" t="s">
        <v>556</v>
      </c>
      <c r="M288" s="13"/>
    </row>
    <row r="289" spans="1:13" ht="24.4" customHeight="1">
      <c r="A289" s="213"/>
      <c r="B289" s="213"/>
      <c r="C289" s="214"/>
      <c r="D289" s="213"/>
      <c r="E289" s="215"/>
      <c r="F289" s="34" t="s">
        <v>511</v>
      </c>
      <c r="G289" s="13"/>
      <c r="H289" s="13"/>
      <c r="I289" s="13"/>
      <c r="J289" s="13"/>
      <c r="K289" s="13"/>
      <c r="L289" s="13"/>
      <c r="M289" s="13"/>
    </row>
    <row r="290" spans="1:13" ht="24.4" customHeight="1">
      <c r="A290" s="213"/>
      <c r="B290" s="213"/>
      <c r="C290" s="214"/>
      <c r="D290" s="213"/>
      <c r="E290" s="215"/>
      <c r="F290" s="34" t="s">
        <v>512</v>
      </c>
      <c r="G290" s="13"/>
      <c r="H290" s="13"/>
      <c r="I290" s="13"/>
      <c r="J290" s="13"/>
      <c r="K290" s="13"/>
      <c r="L290" s="13"/>
      <c r="M290" s="13"/>
    </row>
    <row r="291" spans="1:13" ht="24.4" customHeight="1">
      <c r="A291" s="213"/>
      <c r="B291" s="213"/>
      <c r="C291" s="214"/>
      <c r="D291" s="213"/>
      <c r="E291" s="215" t="s">
        <v>513</v>
      </c>
      <c r="F291" s="215" t="s">
        <v>514</v>
      </c>
      <c r="G291" s="13" t="s">
        <v>838</v>
      </c>
      <c r="H291" s="13" t="s">
        <v>839</v>
      </c>
      <c r="I291" s="13"/>
      <c r="J291" s="13"/>
      <c r="K291" s="13"/>
      <c r="L291" s="13"/>
      <c r="M291" s="13"/>
    </row>
    <row r="292" spans="1:13" ht="29.25" customHeight="1">
      <c r="A292" s="213"/>
      <c r="B292" s="213"/>
      <c r="C292" s="214"/>
      <c r="D292" s="213"/>
      <c r="E292" s="215"/>
      <c r="F292" s="215"/>
      <c r="G292" s="13" t="s">
        <v>840</v>
      </c>
      <c r="H292" s="13" t="s">
        <v>841</v>
      </c>
      <c r="I292" s="13" t="s">
        <v>842</v>
      </c>
      <c r="J292" s="13" t="s">
        <v>843</v>
      </c>
      <c r="K292" s="13" t="s">
        <v>674</v>
      </c>
      <c r="L292" s="13" t="s">
        <v>548</v>
      </c>
      <c r="M292" s="13"/>
    </row>
    <row r="293" spans="1:13" ht="24.4" customHeight="1">
      <c r="A293" s="213"/>
      <c r="B293" s="213"/>
      <c r="C293" s="214"/>
      <c r="D293" s="213"/>
      <c r="E293" s="215"/>
      <c r="F293" s="34" t="s">
        <v>518</v>
      </c>
      <c r="G293" s="13" t="s">
        <v>844</v>
      </c>
      <c r="H293" s="13" t="s">
        <v>524</v>
      </c>
      <c r="I293" s="13" t="s">
        <v>845</v>
      </c>
      <c r="J293" s="13" t="s">
        <v>800</v>
      </c>
      <c r="K293" s="13" t="s">
        <v>520</v>
      </c>
      <c r="L293" s="13" t="s">
        <v>563</v>
      </c>
      <c r="M293" s="13"/>
    </row>
    <row r="294" spans="1:13" ht="24.4" customHeight="1">
      <c r="A294" s="213"/>
      <c r="B294" s="213"/>
      <c r="C294" s="214"/>
      <c r="D294" s="213"/>
      <c r="E294" s="215"/>
      <c r="F294" s="34" t="s">
        <v>522</v>
      </c>
      <c r="G294" s="13" t="s">
        <v>846</v>
      </c>
      <c r="H294" s="13" t="s">
        <v>524</v>
      </c>
      <c r="I294" s="13" t="s">
        <v>847</v>
      </c>
      <c r="J294" s="13" t="s">
        <v>800</v>
      </c>
      <c r="K294" s="13" t="s">
        <v>509</v>
      </c>
      <c r="L294" s="13" t="s">
        <v>563</v>
      </c>
      <c r="M294" s="13"/>
    </row>
    <row r="295" spans="1:13" ht="24.4" customHeight="1">
      <c r="A295" s="213"/>
      <c r="B295" s="213"/>
      <c r="C295" s="214"/>
      <c r="D295" s="213"/>
      <c r="E295" s="215" t="s">
        <v>528</v>
      </c>
      <c r="F295" s="34" t="s">
        <v>529</v>
      </c>
      <c r="G295" s="13"/>
      <c r="H295" s="13"/>
      <c r="I295" s="13"/>
      <c r="J295" s="13"/>
      <c r="K295" s="13"/>
      <c r="L295" s="13"/>
      <c r="M295" s="13"/>
    </row>
    <row r="296" spans="1:13" ht="50.1" customHeight="1">
      <c r="A296" s="213"/>
      <c r="B296" s="213"/>
      <c r="C296" s="214"/>
      <c r="D296" s="213"/>
      <c r="E296" s="215"/>
      <c r="F296" s="34" t="s">
        <v>530</v>
      </c>
      <c r="G296" s="13" t="s">
        <v>848</v>
      </c>
      <c r="H296" s="13" t="s">
        <v>849</v>
      </c>
      <c r="I296" s="13" t="s">
        <v>850</v>
      </c>
      <c r="J296" s="13" t="s">
        <v>851</v>
      </c>
      <c r="K296" s="13" t="s">
        <v>535</v>
      </c>
      <c r="L296" s="13" t="s">
        <v>527</v>
      </c>
      <c r="M296" s="13"/>
    </row>
    <row r="297" spans="1:13" ht="24.4" customHeight="1">
      <c r="A297" s="213"/>
      <c r="B297" s="213"/>
      <c r="C297" s="214"/>
      <c r="D297" s="213"/>
      <c r="E297" s="215"/>
      <c r="F297" s="34" t="s">
        <v>536</v>
      </c>
      <c r="G297" s="13" t="s">
        <v>852</v>
      </c>
      <c r="H297" s="13" t="s">
        <v>853</v>
      </c>
      <c r="I297" s="13"/>
      <c r="J297" s="13"/>
      <c r="K297" s="13" t="s">
        <v>853</v>
      </c>
      <c r="L297" s="13" t="s">
        <v>527</v>
      </c>
      <c r="M297" s="13"/>
    </row>
    <row r="298" spans="1:13" ht="59.45" customHeight="1">
      <c r="A298" s="213"/>
      <c r="B298" s="213"/>
      <c r="C298" s="214"/>
      <c r="D298" s="213"/>
      <c r="E298" s="215"/>
      <c r="F298" s="34" t="s">
        <v>537</v>
      </c>
      <c r="G298" s="13" t="s">
        <v>854</v>
      </c>
      <c r="H298" s="13" t="s">
        <v>532</v>
      </c>
      <c r="I298" s="13" t="s">
        <v>855</v>
      </c>
      <c r="J298" s="13" t="s">
        <v>856</v>
      </c>
      <c r="K298" s="13" t="s">
        <v>535</v>
      </c>
      <c r="L298" s="13" t="s">
        <v>527</v>
      </c>
      <c r="M298" s="13"/>
    </row>
    <row r="299" spans="1:13" ht="29.25" customHeight="1">
      <c r="A299" s="213"/>
      <c r="B299" s="213"/>
      <c r="C299" s="214"/>
      <c r="D299" s="213"/>
      <c r="E299" s="34" t="s">
        <v>542</v>
      </c>
      <c r="F299" s="34" t="s">
        <v>543</v>
      </c>
      <c r="G299" s="13" t="s">
        <v>857</v>
      </c>
      <c r="H299" s="13" t="s">
        <v>545</v>
      </c>
      <c r="I299" s="13" t="s">
        <v>858</v>
      </c>
      <c r="J299" s="13" t="s">
        <v>859</v>
      </c>
      <c r="K299" s="13" t="s">
        <v>520</v>
      </c>
      <c r="L299" s="13" t="s">
        <v>548</v>
      </c>
      <c r="M299" s="13"/>
    </row>
    <row r="300" spans="1:13" ht="29.25" customHeight="1">
      <c r="A300" s="213" t="s">
        <v>161</v>
      </c>
      <c r="B300" s="213" t="s">
        <v>860</v>
      </c>
      <c r="C300" s="214">
        <v>11.9</v>
      </c>
      <c r="D300" s="213" t="s">
        <v>861</v>
      </c>
      <c r="E300" s="215" t="s">
        <v>504</v>
      </c>
      <c r="F300" s="34" t="s">
        <v>505</v>
      </c>
      <c r="G300" s="13" t="s">
        <v>834</v>
      </c>
      <c r="H300" s="13" t="s">
        <v>862</v>
      </c>
      <c r="I300" s="13" t="s">
        <v>863</v>
      </c>
      <c r="J300" s="13" t="s">
        <v>837</v>
      </c>
      <c r="K300" s="13" t="s">
        <v>555</v>
      </c>
      <c r="L300" s="13" t="s">
        <v>556</v>
      </c>
      <c r="M300" s="13"/>
    </row>
    <row r="301" spans="1:13" ht="24.4" customHeight="1">
      <c r="A301" s="213"/>
      <c r="B301" s="213"/>
      <c r="C301" s="214"/>
      <c r="D301" s="213"/>
      <c r="E301" s="215"/>
      <c r="F301" s="34" t="s">
        <v>511</v>
      </c>
      <c r="G301" s="13"/>
      <c r="H301" s="13"/>
      <c r="I301" s="13"/>
      <c r="J301" s="13"/>
      <c r="K301" s="13"/>
      <c r="L301" s="13"/>
      <c r="M301" s="13"/>
    </row>
    <row r="302" spans="1:13" ht="24.4" customHeight="1">
      <c r="A302" s="213"/>
      <c r="B302" s="213"/>
      <c r="C302" s="214"/>
      <c r="D302" s="213"/>
      <c r="E302" s="215"/>
      <c r="F302" s="34" t="s">
        <v>512</v>
      </c>
      <c r="G302" s="13"/>
      <c r="H302" s="13"/>
      <c r="I302" s="13"/>
      <c r="J302" s="13"/>
      <c r="K302" s="13"/>
      <c r="L302" s="13"/>
      <c r="M302" s="13"/>
    </row>
    <row r="303" spans="1:13" ht="24.4" customHeight="1">
      <c r="A303" s="213"/>
      <c r="B303" s="213"/>
      <c r="C303" s="214"/>
      <c r="D303" s="213"/>
      <c r="E303" s="215" t="s">
        <v>513</v>
      </c>
      <c r="F303" s="215" t="s">
        <v>514</v>
      </c>
      <c r="G303" s="13" t="s">
        <v>838</v>
      </c>
      <c r="H303" s="13" t="s">
        <v>839</v>
      </c>
      <c r="I303" s="13"/>
      <c r="J303" s="13"/>
      <c r="K303" s="13"/>
      <c r="L303" s="13"/>
      <c r="M303" s="13"/>
    </row>
    <row r="304" spans="1:13" ht="29.25" customHeight="1">
      <c r="A304" s="213"/>
      <c r="B304" s="213"/>
      <c r="C304" s="214"/>
      <c r="D304" s="213"/>
      <c r="E304" s="215"/>
      <c r="F304" s="215"/>
      <c r="G304" s="13" t="s">
        <v>840</v>
      </c>
      <c r="H304" s="13" t="s">
        <v>841</v>
      </c>
      <c r="I304" s="13" t="s">
        <v>842</v>
      </c>
      <c r="J304" s="13" t="s">
        <v>843</v>
      </c>
      <c r="K304" s="13" t="s">
        <v>674</v>
      </c>
      <c r="L304" s="13" t="s">
        <v>548</v>
      </c>
      <c r="M304" s="13"/>
    </row>
    <row r="305" spans="1:13" ht="24.4" customHeight="1">
      <c r="A305" s="213"/>
      <c r="B305" s="213"/>
      <c r="C305" s="214"/>
      <c r="D305" s="213"/>
      <c r="E305" s="215"/>
      <c r="F305" s="34" t="s">
        <v>518</v>
      </c>
      <c r="G305" s="13" t="s">
        <v>844</v>
      </c>
      <c r="H305" s="13" t="s">
        <v>524</v>
      </c>
      <c r="I305" s="13" t="s">
        <v>845</v>
      </c>
      <c r="J305" s="13" t="s">
        <v>800</v>
      </c>
      <c r="K305" s="13" t="s">
        <v>520</v>
      </c>
      <c r="L305" s="13" t="s">
        <v>563</v>
      </c>
      <c r="M305" s="13"/>
    </row>
    <row r="306" spans="1:13" ht="24.4" customHeight="1">
      <c r="A306" s="213"/>
      <c r="B306" s="213"/>
      <c r="C306" s="214"/>
      <c r="D306" s="213"/>
      <c r="E306" s="215"/>
      <c r="F306" s="34" t="s">
        <v>522</v>
      </c>
      <c r="G306" s="13" t="s">
        <v>846</v>
      </c>
      <c r="H306" s="13" t="s">
        <v>524</v>
      </c>
      <c r="I306" s="13" t="s">
        <v>847</v>
      </c>
      <c r="J306" s="13" t="s">
        <v>800</v>
      </c>
      <c r="K306" s="13" t="s">
        <v>509</v>
      </c>
      <c r="L306" s="13" t="s">
        <v>563</v>
      </c>
      <c r="M306" s="13"/>
    </row>
    <row r="307" spans="1:13" ht="24.4" customHeight="1">
      <c r="A307" s="213"/>
      <c r="B307" s="213"/>
      <c r="C307" s="214"/>
      <c r="D307" s="213"/>
      <c r="E307" s="215" t="s">
        <v>528</v>
      </c>
      <c r="F307" s="34" t="s">
        <v>529</v>
      </c>
      <c r="G307" s="13"/>
      <c r="H307" s="13"/>
      <c r="I307" s="13"/>
      <c r="J307" s="13"/>
      <c r="K307" s="13"/>
      <c r="L307" s="13"/>
      <c r="M307" s="13"/>
    </row>
    <row r="308" spans="1:13" ht="50.1" customHeight="1">
      <c r="A308" s="213"/>
      <c r="B308" s="213"/>
      <c r="C308" s="214"/>
      <c r="D308" s="213"/>
      <c r="E308" s="215"/>
      <c r="F308" s="34" t="s">
        <v>530</v>
      </c>
      <c r="G308" s="13" t="s">
        <v>864</v>
      </c>
      <c r="H308" s="13" t="s">
        <v>849</v>
      </c>
      <c r="I308" s="13" t="s">
        <v>865</v>
      </c>
      <c r="J308" s="13" t="s">
        <v>851</v>
      </c>
      <c r="K308" s="13" t="s">
        <v>535</v>
      </c>
      <c r="L308" s="13" t="s">
        <v>527</v>
      </c>
      <c r="M308" s="13"/>
    </row>
    <row r="309" spans="1:13" ht="24.4" customHeight="1">
      <c r="A309" s="213"/>
      <c r="B309" s="213"/>
      <c r="C309" s="214"/>
      <c r="D309" s="213"/>
      <c r="E309" s="215"/>
      <c r="F309" s="34" t="s">
        <v>536</v>
      </c>
      <c r="G309" s="13"/>
      <c r="H309" s="13"/>
      <c r="I309" s="13"/>
      <c r="J309" s="13"/>
      <c r="K309" s="13"/>
      <c r="L309" s="13"/>
      <c r="M309" s="13"/>
    </row>
    <row r="310" spans="1:13" ht="59.45" customHeight="1">
      <c r="A310" s="213"/>
      <c r="B310" s="213"/>
      <c r="C310" s="214"/>
      <c r="D310" s="213"/>
      <c r="E310" s="215"/>
      <c r="F310" s="34" t="s">
        <v>537</v>
      </c>
      <c r="G310" s="13" t="s">
        <v>854</v>
      </c>
      <c r="H310" s="13" t="s">
        <v>532</v>
      </c>
      <c r="I310" s="13" t="s">
        <v>855</v>
      </c>
      <c r="J310" s="13" t="s">
        <v>856</v>
      </c>
      <c r="K310" s="13" t="s">
        <v>535</v>
      </c>
      <c r="L310" s="13" t="s">
        <v>527</v>
      </c>
      <c r="M310" s="13"/>
    </row>
    <row r="311" spans="1:13" ht="29.25" customHeight="1">
      <c r="A311" s="213"/>
      <c r="B311" s="213"/>
      <c r="C311" s="214"/>
      <c r="D311" s="213"/>
      <c r="E311" s="34" t="s">
        <v>542</v>
      </c>
      <c r="F311" s="34" t="s">
        <v>543</v>
      </c>
      <c r="G311" s="13" t="s">
        <v>857</v>
      </c>
      <c r="H311" s="13" t="s">
        <v>545</v>
      </c>
      <c r="I311" s="13" t="s">
        <v>858</v>
      </c>
      <c r="J311" s="13" t="s">
        <v>859</v>
      </c>
      <c r="K311" s="13" t="s">
        <v>520</v>
      </c>
      <c r="L311" s="13" t="s">
        <v>548</v>
      </c>
      <c r="M311" s="13"/>
    </row>
    <row r="312" spans="1:13" ht="29.25" customHeight="1">
      <c r="A312" s="213" t="s">
        <v>161</v>
      </c>
      <c r="B312" s="213" t="s">
        <v>866</v>
      </c>
      <c r="C312" s="214">
        <v>15</v>
      </c>
      <c r="D312" s="213" t="s">
        <v>867</v>
      </c>
      <c r="E312" s="215" t="s">
        <v>504</v>
      </c>
      <c r="F312" s="34" t="s">
        <v>505</v>
      </c>
      <c r="G312" s="13" t="s">
        <v>551</v>
      </c>
      <c r="H312" s="13" t="s">
        <v>677</v>
      </c>
      <c r="I312" s="13" t="s">
        <v>868</v>
      </c>
      <c r="J312" s="13" t="s">
        <v>554</v>
      </c>
      <c r="K312" s="13" t="s">
        <v>555</v>
      </c>
      <c r="L312" s="13" t="s">
        <v>556</v>
      </c>
      <c r="M312" s="13"/>
    </row>
    <row r="313" spans="1:13" ht="24.4" customHeight="1">
      <c r="A313" s="213"/>
      <c r="B313" s="213"/>
      <c r="C313" s="214"/>
      <c r="D313" s="213"/>
      <c r="E313" s="215"/>
      <c r="F313" s="34" t="s">
        <v>511</v>
      </c>
      <c r="G313" s="13"/>
      <c r="H313" s="13"/>
      <c r="I313" s="13"/>
      <c r="J313" s="13"/>
      <c r="K313" s="13"/>
      <c r="L313" s="13"/>
      <c r="M313" s="13"/>
    </row>
    <row r="314" spans="1:13" ht="24.4" customHeight="1">
      <c r="A314" s="213"/>
      <c r="B314" s="213"/>
      <c r="C314" s="214"/>
      <c r="D314" s="213"/>
      <c r="E314" s="215"/>
      <c r="F314" s="34" t="s">
        <v>512</v>
      </c>
      <c r="G314" s="13"/>
      <c r="H314" s="13"/>
      <c r="I314" s="13"/>
      <c r="J314" s="13"/>
      <c r="K314" s="13"/>
      <c r="L314" s="13"/>
      <c r="M314" s="13"/>
    </row>
    <row r="315" spans="1:13" ht="39.6" customHeight="1">
      <c r="A315" s="213"/>
      <c r="B315" s="213"/>
      <c r="C315" s="214"/>
      <c r="D315" s="213"/>
      <c r="E315" s="215" t="s">
        <v>513</v>
      </c>
      <c r="F315" s="215" t="s">
        <v>514</v>
      </c>
      <c r="G315" s="13" t="s">
        <v>589</v>
      </c>
      <c r="H315" s="13" t="s">
        <v>590</v>
      </c>
      <c r="I315" s="13" t="s">
        <v>591</v>
      </c>
      <c r="J315" s="13" t="s">
        <v>869</v>
      </c>
      <c r="K315" s="13" t="s">
        <v>593</v>
      </c>
      <c r="L315" s="13" t="s">
        <v>548</v>
      </c>
      <c r="M315" s="13"/>
    </row>
    <row r="316" spans="1:13" ht="29.25" customHeight="1">
      <c r="A316" s="213"/>
      <c r="B316" s="213"/>
      <c r="C316" s="214"/>
      <c r="D316" s="213"/>
      <c r="E316" s="215"/>
      <c r="F316" s="215"/>
      <c r="G316" s="13" t="s">
        <v>870</v>
      </c>
      <c r="H316" s="13" t="s">
        <v>871</v>
      </c>
      <c r="I316" s="13" t="s">
        <v>872</v>
      </c>
      <c r="J316" s="13" t="s">
        <v>873</v>
      </c>
      <c r="K316" s="13" t="s">
        <v>588</v>
      </c>
      <c r="L316" s="13" t="s">
        <v>548</v>
      </c>
      <c r="M316" s="13"/>
    </row>
    <row r="317" spans="1:13" ht="24.4" customHeight="1">
      <c r="A317" s="213"/>
      <c r="B317" s="213"/>
      <c r="C317" s="214"/>
      <c r="D317" s="213"/>
      <c r="E317" s="215"/>
      <c r="F317" s="34" t="s">
        <v>518</v>
      </c>
      <c r="G317" s="13" t="s">
        <v>874</v>
      </c>
      <c r="H317" s="13" t="s">
        <v>524</v>
      </c>
      <c r="I317" s="13" t="s">
        <v>875</v>
      </c>
      <c r="J317" s="13" t="s">
        <v>562</v>
      </c>
      <c r="K317" s="13" t="s">
        <v>509</v>
      </c>
      <c r="L317" s="13" t="s">
        <v>563</v>
      </c>
      <c r="M317" s="13"/>
    </row>
    <row r="318" spans="1:13" ht="24.4" customHeight="1">
      <c r="A318" s="213"/>
      <c r="B318" s="213"/>
      <c r="C318" s="214"/>
      <c r="D318" s="213"/>
      <c r="E318" s="215"/>
      <c r="F318" s="215" t="s">
        <v>522</v>
      </c>
      <c r="G318" s="13" t="s">
        <v>564</v>
      </c>
      <c r="H318" s="13" t="s">
        <v>524</v>
      </c>
      <c r="I318" s="13" t="s">
        <v>565</v>
      </c>
      <c r="J318" s="13" t="s">
        <v>566</v>
      </c>
      <c r="K318" s="13" t="s">
        <v>509</v>
      </c>
      <c r="L318" s="13" t="s">
        <v>563</v>
      </c>
      <c r="M318" s="13"/>
    </row>
    <row r="319" spans="1:13" ht="24.4" customHeight="1">
      <c r="A319" s="213"/>
      <c r="B319" s="213"/>
      <c r="C319" s="214"/>
      <c r="D319" s="213"/>
      <c r="E319" s="215"/>
      <c r="F319" s="215"/>
      <c r="G319" s="13" t="s">
        <v>567</v>
      </c>
      <c r="H319" s="13" t="s">
        <v>524</v>
      </c>
      <c r="I319" s="13" t="s">
        <v>568</v>
      </c>
      <c r="J319" s="13" t="s">
        <v>569</v>
      </c>
      <c r="K319" s="13" t="s">
        <v>509</v>
      </c>
      <c r="L319" s="13" t="s">
        <v>563</v>
      </c>
      <c r="M319" s="13"/>
    </row>
    <row r="320" spans="1:13" ht="24.4" customHeight="1">
      <c r="A320" s="213"/>
      <c r="B320" s="213"/>
      <c r="C320" s="214"/>
      <c r="D320" s="213"/>
      <c r="E320" s="215" t="s">
        <v>528</v>
      </c>
      <c r="F320" s="34" t="s">
        <v>529</v>
      </c>
      <c r="G320" s="13"/>
      <c r="H320" s="13"/>
      <c r="I320" s="13"/>
      <c r="J320" s="13"/>
      <c r="K320" s="13"/>
      <c r="L320" s="13"/>
      <c r="M320" s="13"/>
    </row>
    <row r="321" spans="1:13" ht="24.4" customHeight="1">
      <c r="A321" s="213"/>
      <c r="B321" s="213"/>
      <c r="C321" s="214"/>
      <c r="D321" s="213"/>
      <c r="E321" s="215"/>
      <c r="F321" s="34" t="s">
        <v>530</v>
      </c>
      <c r="G321" s="13"/>
      <c r="H321" s="13"/>
      <c r="I321" s="13"/>
      <c r="J321" s="13"/>
      <c r="K321" s="13"/>
      <c r="L321" s="13"/>
      <c r="M321" s="13"/>
    </row>
    <row r="322" spans="1:13" ht="24.4" customHeight="1">
      <c r="A322" s="213"/>
      <c r="B322" s="213"/>
      <c r="C322" s="214"/>
      <c r="D322" s="213"/>
      <c r="E322" s="215"/>
      <c r="F322" s="34" t="s">
        <v>536</v>
      </c>
      <c r="G322" s="13"/>
      <c r="H322" s="13"/>
      <c r="I322" s="13"/>
      <c r="J322" s="13"/>
      <c r="K322" s="13"/>
      <c r="L322" s="13"/>
      <c r="M322" s="13"/>
    </row>
    <row r="323" spans="1:13" ht="59.45" customHeight="1">
      <c r="A323" s="213"/>
      <c r="B323" s="213"/>
      <c r="C323" s="214"/>
      <c r="D323" s="213"/>
      <c r="E323" s="215"/>
      <c r="F323" s="34" t="s">
        <v>537</v>
      </c>
      <c r="G323" s="13" t="s">
        <v>876</v>
      </c>
      <c r="H323" s="13" t="s">
        <v>575</v>
      </c>
      <c r="I323" s="13" t="s">
        <v>877</v>
      </c>
      <c r="J323" s="13" t="s">
        <v>577</v>
      </c>
      <c r="K323" s="13" t="s">
        <v>573</v>
      </c>
      <c r="L323" s="13" t="s">
        <v>527</v>
      </c>
      <c r="M323" s="13"/>
    </row>
    <row r="324" spans="1:13" ht="24.4" customHeight="1">
      <c r="A324" s="213"/>
      <c r="B324" s="213"/>
      <c r="C324" s="214"/>
      <c r="D324" s="213"/>
      <c r="E324" s="34" t="s">
        <v>542</v>
      </c>
      <c r="F324" s="34" t="s">
        <v>543</v>
      </c>
      <c r="G324" s="13" t="s">
        <v>878</v>
      </c>
      <c r="H324" s="13" t="s">
        <v>545</v>
      </c>
      <c r="I324" s="13" t="s">
        <v>879</v>
      </c>
      <c r="J324" s="13" t="s">
        <v>566</v>
      </c>
      <c r="K324" s="13" t="s">
        <v>509</v>
      </c>
      <c r="L324" s="13" t="s">
        <v>548</v>
      </c>
      <c r="M324" s="13"/>
    </row>
    <row r="325" spans="1:13" ht="29.25" customHeight="1">
      <c r="A325" s="213" t="s">
        <v>161</v>
      </c>
      <c r="B325" s="213" t="s">
        <v>880</v>
      </c>
      <c r="C325" s="214">
        <v>520</v>
      </c>
      <c r="D325" s="213" t="s">
        <v>881</v>
      </c>
      <c r="E325" s="215" t="s">
        <v>504</v>
      </c>
      <c r="F325" s="34" t="s">
        <v>505</v>
      </c>
      <c r="G325" s="13" t="s">
        <v>551</v>
      </c>
      <c r="H325" s="13" t="s">
        <v>882</v>
      </c>
      <c r="I325" s="13" t="s">
        <v>883</v>
      </c>
      <c r="J325" s="13" t="s">
        <v>554</v>
      </c>
      <c r="K325" s="13" t="s">
        <v>555</v>
      </c>
      <c r="L325" s="13" t="s">
        <v>556</v>
      </c>
      <c r="M325" s="13"/>
    </row>
    <row r="326" spans="1:13" ht="24.4" customHeight="1">
      <c r="A326" s="213"/>
      <c r="B326" s="213"/>
      <c r="C326" s="214"/>
      <c r="D326" s="213"/>
      <c r="E326" s="215"/>
      <c r="F326" s="34" t="s">
        <v>511</v>
      </c>
      <c r="G326" s="13"/>
      <c r="H326" s="13"/>
      <c r="I326" s="13"/>
      <c r="J326" s="13"/>
      <c r="K326" s="13"/>
      <c r="L326" s="13"/>
      <c r="M326" s="13"/>
    </row>
    <row r="327" spans="1:13" ht="24.4" customHeight="1">
      <c r="A327" s="213"/>
      <c r="B327" s="213"/>
      <c r="C327" s="214"/>
      <c r="D327" s="213"/>
      <c r="E327" s="215"/>
      <c r="F327" s="34" t="s">
        <v>512</v>
      </c>
      <c r="G327" s="13"/>
      <c r="H327" s="13"/>
      <c r="I327" s="13"/>
      <c r="J327" s="13"/>
      <c r="K327" s="13"/>
      <c r="L327" s="13"/>
      <c r="M327" s="13"/>
    </row>
    <row r="328" spans="1:13" ht="24.4" customHeight="1">
      <c r="A328" s="213"/>
      <c r="B328" s="213"/>
      <c r="C328" s="214"/>
      <c r="D328" s="213"/>
      <c r="E328" s="215" t="s">
        <v>513</v>
      </c>
      <c r="F328" s="215" t="s">
        <v>514</v>
      </c>
      <c r="G328" s="13" t="s">
        <v>584</v>
      </c>
      <c r="H328" s="13" t="s">
        <v>585</v>
      </c>
      <c r="I328" s="13" t="s">
        <v>586</v>
      </c>
      <c r="J328" s="13" t="s">
        <v>587</v>
      </c>
      <c r="K328" s="13" t="s">
        <v>588</v>
      </c>
      <c r="L328" s="13" t="s">
        <v>548</v>
      </c>
      <c r="M328" s="13"/>
    </row>
    <row r="329" spans="1:13" ht="39.6" customHeight="1">
      <c r="A329" s="213"/>
      <c r="B329" s="213"/>
      <c r="C329" s="214"/>
      <c r="D329" s="213"/>
      <c r="E329" s="215"/>
      <c r="F329" s="215"/>
      <c r="G329" s="13" t="s">
        <v>608</v>
      </c>
      <c r="H329" s="13" t="s">
        <v>674</v>
      </c>
      <c r="I329" s="13" t="s">
        <v>884</v>
      </c>
      <c r="J329" s="13" t="s">
        <v>885</v>
      </c>
      <c r="K329" s="13" t="s">
        <v>588</v>
      </c>
      <c r="L329" s="13" t="s">
        <v>548</v>
      </c>
      <c r="M329" s="13"/>
    </row>
    <row r="330" spans="1:13" ht="24.4" customHeight="1">
      <c r="A330" s="213"/>
      <c r="B330" s="213"/>
      <c r="C330" s="214"/>
      <c r="D330" s="213"/>
      <c r="E330" s="215"/>
      <c r="F330" s="34" t="s">
        <v>518</v>
      </c>
      <c r="G330" s="13" t="s">
        <v>610</v>
      </c>
      <c r="H330" s="13" t="s">
        <v>524</v>
      </c>
      <c r="I330" s="13" t="s">
        <v>611</v>
      </c>
      <c r="J330" s="13" t="s">
        <v>562</v>
      </c>
      <c r="K330" s="13" t="s">
        <v>509</v>
      </c>
      <c r="L330" s="13" t="s">
        <v>563</v>
      </c>
      <c r="M330" s="13"/>
    </row>
    <row r="331" spans="1:13" ht="24.4" customHeight="1">
      <c r="A331" s="213"/>
      <c r="B331" s="213"/>
      <c r="C331" s="214"/>
      <c r="D331" s="213"/>
      <c r="E331" s="215"/>
      <c r="F331" s="215" t="s">
        <v>522</v>
      </c>
      <c r="G331" s="13" t="s">
        <v>567</v>
      </c>
      <c r="H331" s="13" t="s">
        <v>524</v>
      </c>
      <c r="I331" s="13" t="s">
        <v>568</v>
      </c>
      <c r="J331" s="13" t="s">
        <v>569</v>
      </c>
      <c r="K331" s="13" t="s">
        <v>509</v>
      </c>
      <c r="L331" s="13" t="s">
        <v>563</v>
      </c>
      <c r="M331" s="13"/>
    </row>
    <row r="332" spans="1:13" ht="24.4" customHeight="1">
      <c r="A332" s="213"/>
      <c r="B332" s="213"/>
      <c r="C332" s="214"/>
      <c r="D332" s="213"/>
      <c r="E332" s="215"/>
      <c r="F332" s="215"/>
      <c r="G332" s="13" t="s">
        <v>564</v>
      </c>
      <c r="H332" s="13" t="s">
        <v>524</v>
      </c>
      <c r="I332" s="13" t="s">
        <v>565</v>
      </c>
      <c r="J332" s="13" t="s">
        <v>566</v>
      </c>
      <c r="K332" s="13" t="s">
        <v>509</v>
      </c>
      <c r="L332" s="13" t="s">
        <v>563</v>
      </c>
      <c r="M332" s="13"/>
    </row>
    <row r="333" spans="1:13" ht="24.4" customHeight="1">
      <c r="A333" s="213"/>
      <c r="B333" s="213"/>
      <c r="C333" s="214"/>
      <c r="D333" s="213"/>
      <c r="E333" s="215" t="s">
        <v>528</v>
      </c>
      <c r="F333" s="34" t="s">
        <v>529</v>
      </c>
      <c r="G333" s="13"/>
      <c r="H333" s="13"/>
      <c r="I333" s="13"/>
      <c r="J333" s="13"/>
      <c r="K333" s="13"/>
      <c r="L333" s="13"/>
      <c r="M333" s="13"/>
    </row>
    <row r="334" spans="1:13" ht="59.45" customHeight="1">
      <c r="A334" s="213"/>
      <c r="B334" s="213"/>
      <c r="C334" s="214"/>
      <c r="D334" s="213"/>
      <c r="E334" s="215"/>
      <c r="F334" s="34" t="s">
        <v>530</v>
      </c>
      <c r="G334" s="13" t="s">
        <v>612</v>
      </c>
      <c r="H334" s="13" t="s">
        <v>532</v>
      </c>
      <c r="I334" s="13" t="s">
        <v>613</v>
      </c>
      <c r="J334" s="13" t="s">
        <v>577</v>
      </c>
      <c r="K334" s="13" t="s">
        <v>573</v>
      </c>
      <c r="L334" s="13" t="s">
        <v>527</v>
      </c>
      <c r="M334" s="13"/>
    </row>
    <row r="335" spans="1:13" ht="24.4" customHeight="1">
      <c r="A335" s="213"/>
      <c r="B335" s="213"/>
      <c r="C335" s="214"/>
      <c r="D335" s="213"/>
      <c r="E335" s="215"/>
      <c r="F335" s="34" t="s">
        <v>536</v>
      </c>
      <c r="G335" s="13"/>
      <c r="H335" s="13"/>
      <c r="I335" s="13"/>
      <c r="J335" s="13"/>
      <c r="K335" s="13"/>
      <c r="L335" s="13"/>
      <c r="M335" s="13"/>
    </row>
    <row r="336" spans="1:13" ht="59.45" customHeight="1">
      <c r="A336" s="213"/>
      <c r="B336" s="213"/>
      <c r="C336" s="214"/>
      <c r="D336" s="213"/>
      <c r="E336" s="215"/>
      <c r="F336" s="34" t="s">
        <v>537</v>
      </c>
      <c r="G336" s="13" t="s">
        <v>574</v>
      </c>
      <c r="H336" s="13" t="s">
        <v>575</v>
      </c>
      <c r="I336" s="13" t="s">
        <v>576</v>
      </c>
      <c r="J336" s="13" t="s">
        <v>577</v>
      </c>
      <c r="K336" s="13" t="s">
        <v>573</v>
      </c>
      <c r="L336" s="13" t="s">
        <v>527</v>
      </c>
      <c r="M336" s="13"/>
    </row>
    <row r="337" spans="1:13" ht="24.4" customHeight="1">
      <c r="A337" s="213"/>
      <c r="B337" s="213"/>
      <c r="C337" s="214"/>
      <c r="D337" s="213"/>
      <c r="E337" s="34" t="s">
        <v>542</v>
      </c>
      <c r="F337" s="34" t="s">
        <v>543</v>
      </c>
      <c r="G337" s="13" t="s">
        <v>578</v>
      </c>
      <c r="H337" s="13" t="s">
        <v>545</v>
      </c>
      <c r="I337" s="13" t="s">
        <v>579</v>
      </c>
      <c r="J337" s="13" t="s">
        <v>566</v>
      </c>
      <c r="K337" s="13" t="s">
        <v>509</v>
      </c>
      <c r="L337" s="13" t="s">
        <v>548</v>
      </c>
      <c r="M337" s="13"/>
    </row>
    <row r="338" spans="1:13" ht="29.25" customHeight="1">
      <c r="A338" s="213" t="s">
        <v>161</v>
      </c>
      <c r="B338" s="213" t="s">
        <v>886</v>
      </c>
      <c r="C338" s="214">
        <v>200</v>
      </c>
      <c r="D338" s="213" t="s">
        <v>887</v>
      </c>
      <c r="E338" s="215" t="s">
        <v>504</v>
      </c>
      <c r="F338" s="34" t="s">
        <v>505</v>
      </c>
      <c r="G338" s="13" t="s">
        <v>551</v>
      </c>
      <c r="H338" s="13" t="s">
        <v>789</v>
      </c>
      <c r="I338" s="13" t="s">
        <v>888</v>
      </c>
      <c r="J338" s="13" t="s">
        <v>889</v>
      </c>
      <c r="K338" s="13" t="s">
        <v>555</v>
      </c>
      <c r="L338" s="13" t="s">
        <v>556</v>
      </c>
      <c r="M338" s="13"/>
    </row>
    <row r="339" spans="1:13" ht="24.4" customHeight="1">
      <c r="A339" s="213"/>
      <c r="B339" s="213"/>
      <c r="C339" s="214"/>
      <c r="D339" s="213"/>
      <c r="E339" s="215"/>
      <c r="F339" s="34" t="s">
        <v>511</v>
      </c>
      <c r="G339" s="13"/>
      <c r="H339" s="13"/>
      <c r="I339" s="13"/>
      <c r="J339" s="13"/>
      <c r="K339" s="13"/>
      <c r="L339" s="13"/>
      <c r="M339" s="13"/>
    </row>
    <row r="340" spans="1:13" ht="24.4" customHeight="1">
      <c r="A340" s="213"/>
      <c r="B340" s="213"/>
      <c r="C340" s="214"/>
      <c r="D340" s="213"/>
      <c r="E340" s="215"/>
      <c r="F340" s="34" t="s">
        <v>512</v>
      </c>
      <c r="G340" s="13"/>
      <c r="H340" s="13"/>
      <c r="I340" s="13"/>
      <c r="J340" s="13"/>
      <c r="K340" s="13"/>
      <c r="L340" s="13"/>
      <c r="M340" s="13"/>
    </row>
    <row r="341" spans="1:13" ht="29.25" customHeight="1">
      <c r="A341" s="213"/>
      <c r="B341" s="213"/>
      <c r="C341" s="214"/>
      <c r="D341" s="213"/>
      <c r="E341" s="215" t="s">
        <v>513</v>
      </c>
      <c r="F341" s="215" t="s">
        <v>514</v>
      </c>
      <c r="G341" s="13" t="s">
        <v>890</v>
      </c>
      <c r="H341" s="13" t="s">
        <v>891</v>
      </c>
      <c r="I341" s="13" t="s">
        <v>892</v>
      </c>
      <c r="J341" s="13" t="s">
        <v>893</v>
      </c>
      <c r="K341" s="13" t="s">
        <v>509</v>
      </c>
      <c r="L341" s="13" t="s">
        <v>548</v>
      </c>
      <c r="M341" s="13"/>
    </row>
    <row r="342" spans="1:13" ht="39.6" customHeight="1">
      <c r="A342" s="213"/>
      <c r="B342" s="213"/>
      <c r="C342" s="214"/>
      <c r="D342" s="213"/>
      <c r="E342" s="215"/>
      <c r="F342" s="215"/>
      <c r="G342" s="13" t="s">
        <v>894</v>
      </c>
      <c r="H342" s="13" t="s">
        <v>524</v>
      </c>
      <c r="I342" s="13" t="s">
        <v>895</v>
      </c>
      <c r="J342" s="13" t="s">
        <v>896</v>
      </c>
      <c r="K342" s="13" t="s">
        <v>509</v>
      </c>
      <c r="L342" s="13" t="s">
        <v>510</v>
      </c>
      <c r="M342" s="13"/>
    </row>
    <row r="343" spans="1:13" ht="39.6" customHeight="1">
      <c r="A343" s="213"/>
      <c r="B343" s="213"/>
      <c r="C343" s="214"/>
      <c r="D343" s="213"/>
      <c r="E343" s="215"/>
      <c r="F343" s="34" t="s">
        <v>518</v>
      </c>
      <c r="G343" s="13" t="s">
        <v>897</v>
      </c>
      <c r="H343" s="13" t="s">
        <v>524</v>
      </c>
      <c r="I343" s="13" t="s">
        <v>898</v>
      </c>
      <c r="J343" s="13" t="s">
        <v>899</v>
      </c>
      <c r="K343" s="13" t="s">
        <v>509</v>
      </c>
      <c r="L343" s="13" t="s">
        <v>510</v>
      </c>
      <c r="M343" s="13"/>
    </row>
    <row r="344" spans="1:13" ht="39.6" customHeight="1">
      <c r="A344" s="213"/>
      <c r="B344" s="213"/>
      <c r="C344" s="214"/>
      <c r="D344" s="213"/>
      <c r="E344" s="215"/>
      <c r="F344" s="215" t="s">
        <v>522</v>
      </c>
      <c r="G344" s="13" t="s">
        <v>900</v>
      </c>
      <c r="H344" s="13" t="s">
        <v>524</v>
      </c>
      <c r="I344" s="13" t="s">
        <v>901</v>
      </c>
      <c r="J344" s="13" t="s">
        <v>896</v>
      </c>
      <c r="K344" s="13" t="s">
        <v>509</v>
      </c>
      <c r="L344" s="13" t="s">
        <v>510</v>
      </c>
      <c r="M344" s="13"/>
    </row>
    <row r="345" spans="1:13" ht="29.25" customHeight="1">
      <c r="A345" s="213"/>
      <c r="B345" s="213"/>
      <c r="C345" s="214"/>
      <c r="D345" s="213"/>
      <c r="E345" s="215"/>
      <c r="F345" s="215"/>
      <c r="G345" s="13" t="s">
        <v>902</v>
      </c>
      <c r="H345" s="13" t="s">
        <v>903</v>
      </c>
      <c r="I345" s="13" t="s">
        <v>904</v>
      </c>
      <c r="J345" s="13" t="s">
        <v>905</v>
      </c>
      <c r="K345" s="13" t="s">
        <v>646</v>
      </c>
      <c r="L345" s="13" t="s">
        <v>556</v>
      </c>
      <c r="M345" s="13"/>
    </row>
    <row r="346" spans="1:13" ht="24.4" customHeight="1">
      <c r="A346" s="213"/>
      <c r="B346" s="213"/>
      <c r="C346" s="214"/>
      <c r="D346" s="213"/>
      <c r="E346" s="215" t="s">
        <v>528</v>
      </c>
      <c r="F346" s="34" t="s">
        <v>529</v>
      </c>
      <c r="G346" s="13"/>
      <c r="H346" s="13"/>
      <c r="I346" s="13"/>
      <c r="J346" s="13"/>
      <c r="K346" s="13"/>
      <c r="L346" s="13"/>
      <c r="M346" s="13"/>
    </row>
    <row r="347" spans="1:13" ht="29.25" customHeight="1">
      <c r="A347" s="213"/>
      <c r="B347" s="213"/>
      <c r="C347" s="214"/>
      <c r="D347" s="213"/>
      <c r="E347" s="215"/>
      <c r="F347" s="34" t="s">
        <v>530</v>
      </c>
      <c r="G347" s="13" t="s">
        <v>906</v>
      </c>
      <c r="H347" s="13" t="s">
        <v>700</v>
      </c>
      <c r="I347" s="13" t="s">
        <v>906</v>
      </c>
      <c r="J347" s="13" t="s">
        <v>648</v>
      </c>
      <c r="K347" s="13" t="s">
        <v>573</v>
      </c>
      <c r="L347" s="13" t="s">
        <v>527</v>
      </c>
      <c r="M347" s="13"/>
    </row>
    <row r="348" spans="1:13" ht="24.4" customHeight="1">
      <c r="A348" s="213"/>
      <c r="B348" s="213"/>
      <c r="C348" s="214"/>
      <c r="D348" s="213"/>
      <c r="E348" s="215"/>
      <c r="F348" s="34" t="s">
        <v>536</v>
      </c>
      <c r="G348" s="13"/>
      <c r="H348" s="13"/>
      <c r="I348" s="13"/>
      <c r="J348" s="13"/>
      <c r="K348" s="13"/>
      <c r="L348" s="13"/>
      <c r="M348" s="13"/>
    </row>
    <row r="349" spans="1:13" ht="24.4" customHeight="1">
      <c r="A349" s="213"/>
      <c r="B349" s="213"/>
      <c r="C349" s="214"/>
      <c r="D349" s="213"/>
      <c r="E349" s="215"/>
      <c r="F349" s="34" t="s">
        <v>537</v>
      </c>
      <c r="G349" s="13"/>
      <c r="H349" s="13"/>
      <c r="I349" s="13"/>
      <c r="J349" s="13"/>
      <c r="K349" s="13"/>
      <c r="L349" s="13"/>
      <c r="M349" s="13"/>
    </row>
    <row r="350" spans="1:13" ht="24.4" customHeight="1">
      <c r="A350" s="213"/>
      <c r="B350" s="213"/>
      <c r="C350" s="214"/>
      <c r="D350" s="213"/>
      <c r="E350" s="34" t="s">
        <v>542</v>
      </c>
      <c r="F350" s="34" t="s">
        <v>543</v>
      </c>
      <c r="G350" s="13" t="s">
        <v>857</v>
      </c>
      <c r="H350" s="13" t="s">
        <v>545</v>
      </c>
      <c r="I350" s="13" t="s">
        <v>907</v>
      </c>
      <c r="J350" s="13" t="s">
        <v>642</v>
      </c>
      <c r="K350" s="13" t="s">
        <v>509</v>
      </c>
      <c r="L350" s="13" t="s">
        <v>548</v>
      </c>
      <c r="M350" s="13"/>
    </row>
    <row r="351" spans="1:13" ht="29.25" customHeight="1">
      <c r="A351" s="213" t="s">
        <v>161</v>
      </c>
      <c r="B351" s="213" t="s">
        <v>908</v>
      </c>
      <c r="C351" s="214">
        <v>100</v>
      </c>
      <c r="D351" s="213" t="s">
        <v>909</v>
      </c>
      <c r="E351" s="215" t="s">
        <v>504</v>
      </c>
      <c r="F351" s="34" t="s">
        <v>505</v>
      </c>
      <c r="G351" s="13" t="s">
        <v>551</v>
      </c>
      <c r="H351" s="13" t="s">
        <v>677</v>
      </c>
      <c r="I351" s="13" t="s">
        <v>678</v>
      </c>
      <c r="J351" s="13" t="s">
        <v>554</v>
      </c>
      <c r="K351" s="13" t="s">
        <v>555</v>
      </c>
      <c r="L351" s="13" t="s">
        <v>556</v>
      </c>
      <c r="M351" s="13"/>
    </row>
    <row r="352" spans="1:13" ht="24.4" customHeight="1">
      <c r="A352" s="213"/>
      <c r="B352" s="213"/>
      <c r="C352" s="214"/>
      <c r="D352" s="213"/>
      <c r="E352" s="215"/>
      <c r="F352" s="34" t="s">
        <v>511</v>
      </c>
      <c r="G352" s="13"/>
      <c r="H352" s="13"/>
      <c r="I352" s="13"/>
      <c r="J352" s="13"/>
      <c r="K352" s="13"/>
      <c r="L352" s="13"/>
      <c r="M352" s="13"/>
    </row>
    <row r="353" spans="1:13" ht="24.4" customHeight="1">
      <c r="A353" s="213"/>
      <c r="B353" s="213"/>
      <c r="C353" s="214"/>
      <c r="D353" s="213"/>
      <c r="E353" s="215"/>
      <c r="F353" s="34" t="s">
        <v>512</v>
      </c>
      <c r="G353" s="13"/>
      <c r="H353" s="13"/>
      <c r="I353" s="13"/>
      <c r="J353" s="13"/>
      <c r="K353" s="13"/>
      <c r="L353" s="13"/>
      <c r="M353" s="13"/>
    </row>
    <row r="354" spans="1:13" ht="24.4" customHeight="1">
      <c r="A354" s="213"/>
      <c r="B354" s="213"/>
      <c r="C354" s="214"/>
      <c r="D354" s="213"/>
      <c r="E354" s="215" t="s">
        <v>513</v>
      </c>
      <c r="F354" s="215" t="s">
        <v>514</v>
      </c>
      <c r="G354" s="13" t="s">
        <v>584</v>
      </c>
      <c r="H354" s="13" t="s">
        <v>585</v>
      </c>
      <c r="I354" s="13" t="s">
        <v>586</v>
      </c>
      <c r="J354" s="13" t="s">
        <v>587</v>
      </c>
      <c r="K354" s="13" t="s">
        <v>588</v>
      </c>
      <c r="L354" s="13" t="s">
        <v>548</v>
      </c>
      <c r="M354" s="13"/>
    </row>
    <row r="355" spans="1:13" ht="39.6" customHeight="1">
      <c r="A355" s="213"/>
      <c r="B355" s="213"/>
      <c r="C355" s="214"/>
      <c r="D355" s="213"/>
      <c r="E355" s="215"/>
      <c r="F355" s="215"/>
      <c r="G355" s="13" t="s">
        <v>589</v>
      </c>
      <c r="H355" s="13" t="s">
        <v>590</v>
      </c>
      <c r="I355" s="13" t="s">
        <v>591</v>
      </c>
      <c r="J355" s="13" t="s">
        <v>592</v>
      </c>
      <c r="K355" s="13" t="s">
        <v>593</v>
      </c>
      <c r="L355" s="13" t="s">
        <v>548</v>
      </c>
      <c r="M355" s="13"/>
    </row>
    <row r="356" spans="1:13" ht="24.4" customHeight="1">
      <c r="A356" s="213"/>
      <c r="B356" s="213"/>
      <c r="C356" s="214"/>
      <c r="D356" s="213"/>
      <c r="E356" s="215"/>
      <c r="F356" s="34" t="s">
        <v>518</v>
      </c>
      <c r="G356" s="13" t="s">
        <v>910</v>
      </c>
      <c r="H356" s="13" t="s">
        <v>524</v>
      </c>
      <c r="I356" s="13" t="s">
        <v>911</v>
      </c>
      <c r="J356" s="13" t="s">
        <v>562</v>
      </c>
      <c r="K356" s="13" t="s">
        <v>509</v>
      </c>
      <c r="L356" s="13" t="s">
        <v>563</v>
      </c>
      <c r="M356" s="13"/>
    </row>
    <row r="357" spans="1:13" ht="24.4" customHeight="1">
      <c r="A357" s="213"/>
      <c r="B357" s="213"/>
      <c r="C357" s="214"/>
      <c r="D357" s="213"/>
      <c r="E357" s="215"/>
      <c r="F357" s="215" t="s">
        <v>522</v>
      </c>
      <c r="G357" s="13" t="s">
        <v>567</v>
      </c>
      <c r="H357" s="13" t="s">
        <v>524</v>
      </c>
      <c r="I357" s="13" t="s">
        <v>568</v>
      </c>
      <c r="J357" s="13" t="s">
        <v>569</v>
      </c>
      <c r="K357" s="13" t="s">
        <v>509</v>
      </c>
      <c r="L357" s="13" t="s">
        <v>563</v>
      </c>
      <c r="M357" s="13"/>
    </row>
    <row r="358" spans="1:13" ht="24.4" customHeight="1">
      <c r="A358" s="213"/>
      <c r="B358" s="213"/>
      <c r="C358" s="214"/>
      <c r="D358" s="213"/>
      <c r="E358" s="215"/>
      <c r="F358" s="215"/>
      <c r="G358" s="13" t="s">
        <v>564</v>
      </c>
      <c r="H358" s="13" t="s">
        <v>524</v>
      </c>
      <c r="I358" s="13" t="s">
        <v>565</v>
      </c>
      <c r="J358" s="13" t="s">
        <v>566</v>
      </c>
      <c r="K358" s="13" t="s">
        <v>509</v>
      </c>
      <c r="L358" s="13" t="s">
        <v>563</v>
      </c>
      <c r="M358" s="13"/>
    </row>
    <row r="359" spans="1:13" ht="29.25" customHeight="1">
      <c r="A359" s="213"/>
      <c r="B359" s="213"/>
      <c r="C359" s="214"/>
      <c r="D359" s="213"/>
      <c r="E359" s="215" t="s">
        <v>528</v>
      </c>
      <c r="F359" s="34" t="s">
        <v>529</v>
      </c>
      <c r="G359" s="13" t="s">
        <v>912</v>
      </c>
      <c r="H359" s="13" t="s">
        <v>524</v>
      </c>
      <c r="I359" s="13" t="s">
        <v>520</v>
      </c>
      <c r="J359" s="13" t="s">
        <v>913</v>
      </c>
      <c r="K359" s="13" t="s">
        <v>509</v>
      </c>
      <c r="L359" s="13" t="s">
        <v>556</v>
      </c>
      <c r="M359" s="13"/>
    </row>
    <row r="360" spans="1:13" ht="59.45" customHeight="1">
      <c r="A360" s="213"/>
      <c r="B360" s="213"/>
      <c r="C360" s="214"/>
      <c r="D360" s="213"/>
      <c r="E360" s="215"/>
      <c r="F360" s="34" t="s">
        <v>530</v>
      </c>
      <c r="G360" s="13" t="s">
        <v>612</v>
      </c>
      <c r="H360" s="13" t="s">
        <v>532</v>
      </c>
      <c r="I360" s="13" t="s">
        <v>613</v>
      </c>
      <c r="J360" s="13" t="s">
        <v>577</v>
      </c>
      <c r="K360" s="13" t="s">
        <v>573</v>
      </c>
      <c r="L360" s="13" t="s">
        <v>527</v>
      </c>
      <c r="M360" s="13"/>
    </row>
    <row r="361" spans="1:13" ht="24.4" customHeight="1">
      <c r="A361" s="213"/>
      <c r="B361" s="213"/>
      <c r="C361" s="214"/>
      <c r="D361" s="213"/>
      <c r="E361" s="215"/>
      <c r="F361" s="34" t="s">
        <v>536</v>
      </c>
      <c r="G361" s="13"/>
      <c r="H361" s="13"/>
      <c r="I361" s="13"/>
      <c r="J361" s="13"/>
      <c r="K361" s="13"/>
      <c r="L361" s="13"/>
      <c r="M361" s="13"/>
    </row>
    <row r="362" spans="1:13" ht="59.45" customHeight="1">
      <c r="A362" s="213"/>
      <c r="B362" s="213"/>
      <c r="C362" s="214"/>
      <c r="D362" s="213"/>
      <c r="E362" s="215"/>
      <c r="F362" s="34" t="s">
        <v>537</v>
      </c>
      <c r="G362" s="13" t="s">
        <v>574</v>
      </c>
      <c r="H362" s="13" t="s">
        <v>575</v>
      </c>
      <c r="I362" s="13" t="s">
        <v>576</v>
      </c>
      <c r="J362" s="13" t="s">
        <v>577</v>
      </c>
      <c r="K362" s="13" t="s">
        <v>573</v>
      </c>
      <c r="L362" s="13" t="s">
        <v>527</v>
      </c>
      <c r="M362" s="13"/>
    </row>
    <row r="363" spans="1:13" ht="24.4" customHeight="1">
      <c r="A363" s="213"/>
      <c r="B363" s="213"/>
      <c r="C363" s="214"/>
      <c r="D363" s="213"/>
      <c r="E363" s="34" t="s">
        <v>542</v>
      </c>
      <c r="F363" s="34" t="s">
        <v>543</v>
      </c>
      <c r="G363" s="13" t="s">
        <v>578</v>
      </c>
      <c r="H363" s="13" t="s">
        <v>545</v>
      </c>
      <c r="I363" s="13" t="s">
        <v>579</v>
      </c>
      <c r="J363" s="13" t="s">
        <v>566</v>
      </c>
      <c r="K363" s="13" t="s">
        <v>509</v>
      </c>
      <c r="L363" s="13" t="s">
        <v>548</v>
      </c>
      <c r="M363" s="13"/>
    </row>
    <row r="364" spans="1:13" ht="29.25" customHeight="1">
      <c r="A364" s="213" t="s">
        <v>161</v>
      </c>
      <c r="B364" s="213" t="s">
        <v>914</v>
      </c>
      <c r="C364" s="214">
        <v>20</v>
      </c>
      <c r="D364" s="213" t="s">
        <v>915</v>
      </c>
      <c r="E364" s="215" t="s">
        <v>504</v>
      </c>
      <c r="F364" s="34" t="s">
        <v>505</v>
      </c>
      <c r="G364" s="13" t="s">
        <v>551</v>
      </c>
      <c r="H364" s="13" t="s">
        <v>677</v>
      </c>
      <c r="I364" s="13" t="s">
        <v>678</v>
      </c>
      <c r="J364" s="13" t="s">
        <v>554</v>
      </c>
      <c r="K364" s="13" t="s">
        <v>555</v>
      </c>
      <c r="L364" s="13" t="s">
        <v>556</v>
      </c>
      <c r="M364" s="13"/>
    </row>
    <row r="365" spans="1:13" ht="24.4" customHeight="1">
      <c r="A365" s="213"/>
      <c r="B365" s="213"/>
      <c r="C365" s="214"/>
      <c r="D365" s="213"/>
      <c r="E365" s="215"/>
      <c r="F365" s="34" t="s">
        <v>511</v>
      </c>
      <c r="G365" s="13"/>
      <c r="H365" s="13"/>
      <c r="I365" s="13"/>
      <c r="J365" s="13"/>
      <c r="K365" s="13"/>
      <c r="L365" s="13"/>
      <c r="M365" s="13"/>
    </row>
    <row r="366" spans="1:13" ht="24.4" customHeight="1">
      <c r="A366" s="213"/>
      <c r="B366" s="213"/>
      <c r="C366" s="214"/>
      <c r="D366" s="213"/>
      <c r="E366" s="215"/>
      <c r="F366" s="34" t="s">
        <v>512</v>
      </c>
      <c r="G366" s="13"/>
      <c r="H366" s="13"/>
      <c r="I366" s="13"/>
      <c r="J366" s="13"/>
      <c r="K366" s="13"/>
      <c r="L366" s="13"/>
      <c r="M366" s="13"/>
    </row>
    <row r="367" spans="1:13" ht="29.25" customHeight="1">
      <c r="A367" s="213"/>
      <c r="B367" s="213"/>
      <c r="C367" s="214"/>
      <c r="D367" s="213"/>
      <c r="E367" s="215" t="s">
        <v>513</v>
      </c>
      <c r="F367" s="215" t="s">
        <v>514</v>
      </c>
      <c r="G367" s="13" t="s">
        <v>916</v>
      </c>
      <c r="H367" s="13" t="s">
        <v>585</v>
      </c>
      <c r="I367" s="13" t="s">
        <v>917</v>
      </c>
      <c r="J367" s="13" t="s">
        <v>713</v>
      </c>
      <c r="K367" s="13" t="s">
        <v>588</v>
      </c>
      <c r="L367" s="13" t="s">
        <v>548</v>
      </c>
      <c r="M367" s="13"/>
    </row>
    <row r="368" spans="1:13" ht="39.6" customHeight="1">
      <c r="A368" s="213"/>
      <c r="B368" s="213"/>
      <c r="C368" s="214"/>
      <c r="D368" s="213"/>
      <c r="E368" s="215"/>
      <c r="F368" s="215"/>
      <c r="G368" s="13" t="s">
        <v>589</v>
      </c>
      <c r="H368" s="13" t="s">
        <v>590</v>
      </c>
      <c r="I368" s="13" t="s">
        <v>591</v>
      </c>
      <c r="J368" s="13" t="s">
        <v>592</v>
      </c>
      <c r="K368" s="13" t="s">
        <v>593</v>
      </c>
      <c r="L368" s="13" t="s">
        <v>548</v>
      </c>
      <c r="M368" s="13"/>
    </row>
    <row r="369" spans="1:13" ht="24.4" customHeight="1">
      <c r="A369" s="213"/>
      <c r="B369" s="213"/>
      <c r="C369" s="214"/>
      <c r="D369" s="213"/>
      <c r="E369" s="215"/>
      <c r="F369" s="34" t="s">
        <v>518</v>
      </c>
      <c r="G369" s="13" t="s">
        <v>918</v>
      </c>
      <c r="H369" s="13" t="s">
        <v>524</v>
      </c>
      <c r="I369" s="13" t="s">
        <v>919</v>
      </c>
      <c r="J369" s="13" t="s">
        <v>562</v>
      </c>
      <c r="K369" s="13" t="s">
        <v>509</v>
      </c>
      <c r="L369" s="13" t="s">
        <v>563</v>
      </c>
      <c r="M369" s="13"/>
    </row>
    <row r="370" spans="1:13" ht="24.4" customHeight="1">
      <c r="A370" s="213"/>
      <c r="B370" s="213"/>
      <c r="C370" s="214"/>
      <c r="D370" s="213"/>
      <c r="E370" s="215"/>
      <c r="F370" s="215" t="s">
        <v>522</v>
      </c>
      <c r="G370" s="13" t="s">
        <v>564</v>
      </c>
      <c r="H370" s="13" t="s">
        <v>524</v>
      </c>
      <c r="I370" s="13" t="s">
        <v>565</v>
      </c>
      <c r="J370" s="13" t="s">
        <v>597</v>
      </c>
      <c r="K370" s="13" t="s">
        <v>509</v>
      </c>
      <c r="L370" s="13" t="s">
        <v>563</v>
      </c>
      <c r="M370" s="13"/>
    </row>
    <row r="371" spans="1:13" ht="24.4" customHeight="1">
      <c r="A371" s="213"/>
      <c r="B371" s="213"/>
      <c r="C371" s="214"/>
      <c r="D371" s="213"/>
      <c r="E371" s="215"/>
      <c r="F371" s="215"/>
      <c r="G371" s="13" t="s">
        <v>567</v>
      </c>
      <c r="H371" s="13" t="s">
        <v>524</v>
      </c>
      <c r="I371" s="13" t="s">
        <v>568</v>
      </c>
      <c r="J371" s="13" t="s">
        <v>569</v>
      </c>
      <c r="K371" s="13" t="s">
        <v>509</v>
      </c>
      <c r="L371" s="13" t="s">
        <v>563</v>
      </c>
      <c r="M371" s="13"/>
    </row>
    <row r="372" spans="1:13" ht="24.4" customHeight="1">
      <c r="A372" s="213"/>
      <c r="B372" s="213"/>
      <c r="C372" s="214"/>
      <c r="D372" s="213"/>
      <c r="E372" s="215" t="s">
        <v>528</v>
      </c>
      <c r="F372" s="34" t="s">
        <v>529</v>
      </c>
      <c r="G372" s="13"/>
      <c r="H372" s="13"/>
      <c r="I372" s="13"/>
      <c r="J372" s="13"/>
      <c r="K372" s="13"/>
      <c r="L372" s="13"/>
      <c r="M372" s="13"/>
    </row>
    <row r="373" spans="1:13" ht="24.4" customHeight="1">
      <c r="A373" s="213"/>
      <c r="B373" s="213"/>
      <c r="C373" s="214"/>
      <c r="D373" s="213"/>
      <c r="E373" s="215"/>
      <c r="F373" s="34" t="s">
        <v>530</v>
      </c>
      <c r="G373" s="13"/>
      <c r="H373" s="13"/>
      <c r="I373" s="13"/>
      <c r="J373" s="13"/>
      <c r="K373" s="13"/>
      <c r="L373" s="13"/>
      <c r="M373" s="13"/>
    </row>
    <row r="374" spans="1:13" ht="24.4" customHeight="1">
      <c r="A374" s="213"/>
      <c r="B374" s="213"/>
      <c r="C374" s="214"/>
      <c r="D374" s="213"/>
      <c r="E374" s="215"/>
      <c r="F374" s="34" t="s">
        <v>536</v>
      </c>
      <c r="G374" s="13"/>
      <c r="H374" s="13"/>
      <c r="I374" s="13"/>
      <c r="J374" s="13"/>
      <c r="K374" s="13"/>
      <c r="L374" s="13"/>
      <c r="M374" s="13"/>
    </row>
    <row r="375" spans="1:13" ht="59.45" customHeight="1">
      <c r="A375" s="213"/>
      <c r="B375" s="213"/>
      <c r="C375" s="214"/>
      <c r="D375" s="213"/>
      <c r="E375" s="215"/>
      <c r="F375" s="34" t="s">
        <v>537</v>
      </c>
      <c r="G375" s="13" t="s">
        <v>920</v>
      </c>
      <c r="H375" s="13" t="s">
        <v>575</v>
      </c>
      <c r="I375" s="13" t="s">
        <v>576</v>
      </c>
      <c r="J375" s="13" t="s">
        <v>577</v>
      </c>
      <c r="K375" s="13" t="s">
        <v>573</v>
      </c>
      <c r="L375" s="13" t="s">
        <v>527</v>
      </c>
      <c r="M375" s="13"/>
    </row>
    <row r="376" spans="1:13" ht="24.4" customHeight="1">
      <c r="A376" s="213"/>
      <c r="B376" s="213"/>
      <c r="C376" s="214"/>
      <c r="D376" s="213"/>
      <c r="E376" s="34" t="s">
        <v>542</v>
      </c>
      <c r="F376" s="34" t="s">
        <v>543</v>
      </c>
      <c r="G376" s="13" t="s">
        <v>578</v>
      </c>
      <c r="H376" s="13" t="s">
        <v>545</v>
      </c>
      <c r="I376" s="13" t="s">
        <v>579</v>
      </c>
      <c r="J376" s="13" t="s">
        <v>566</v>
      </c>
      <c r="K376" s="13" t="s">
        <v>509</v>
      </c>
      <c r="L376" s="13" t="s">
        <v>548</v>
      </c>
      <c r="M376" s="13"/>
    </row>
    <row r="377" spans="1:13" ht="29.25" customHeight="1">
      <c r="A377" s="213" t="s">
        <v>161</v>
      </c>
      <c r="B377" s="213" t="s">
        <v>921</v>
      </c>
      <c r="C377" s="214">
        <v>196</v>
      </c>
      <c r="D377" s="213" t="s">
        <v>922</v>
      </c>
      <c r="E377" s="215" t="s">
        <v>504</v>
      </c>
      <c r="F377" s="34" t="s">
        <v>505</v>
      </c>
      <c r="G377" s="13" t="s">
        <v>551</v>
      </c>
      <c r="H377" s="13" t="s">
        <v>923</v>
      </c>
      <c r="I377" s="13" t="s">
        <v>924</v>
      </c>
      <c r="J377" s="13" t="s">
        <v>889</v>
      </c>
      <c r="K377" s="13" t="s">
        <v>555</v>
      </c>
      <c r="L377" s="13" t="s">
        <v>556</v>
      </c>
      <c r="M377" s="13"/>
    </row>
    <row r="378" spans="1:13" ht="24.4" customHeight="1">
      <c r="A378" s="213"/>
      <c r="B378" s="213"/>
      <c r="C378" s="214"/>
      <c r="D378" s="213"/>
      <c r="E378" s="215"/>
      <c r="F378" s="34" t="s">
        <v>511</v>
      </c>
      <c r="G378" s="13"/>
      <c r="H378" s="13"/>
      <c r="I378" s="13"/>
      <c r="J378" s="13"/>
      <c r="K378" s="13"/>
      <c r="L378" s="13"/>
      <c r="M378" s="13"/>
    </row>
    <row r="379" spans="1:13" ht="24.4" customHeight="1">
      <c r="A379" s="213"/>
      <c r="B379" s="213"/>
      <c r="C379" s="214"/>
      <c r="D379" s="213"/>
      <c r="E379" s="215"/>
      <c r="F379" s="34" t="s">
        <v>512</v>
      </c>
      <c r="G379" s="13"/>
      <c r="H379" s="13"/>
      <c r="I379" s="13"/>
      <c r="J379" s="13"/>
      <c r="K379" s="13"/>
      <c r="L379" s="13"/>
      <c r="M379" s="13"/>
    </row>
    <row r="380" spans="1:13" ht="24.4" customHeight="1">
      <c r="A380" s="213"/>
      <c r="B380" s="213"/>
      <c r="C380" s="214"/>
      <c r="D380" s="213"/>
      <c r="E380" s="215" t="s">
        <v>513</v>
      </c>
      <c r="F380" s="34" t="s">
        <v>514</v>
      </c>
      <c r="G380" s="13" t="s">
        <v>925</v>
      </c>
      <c r="H380" s="13" t="s">
        <v>710</v>
      </c>
      <c r="I380" s="13" t="s">
        <v>926</v>
      </c>
      <c r="J380" s="13" t="s">
        <v>927</v>
      </c>
      <c r="K380" s="13" t="s">
        <v>760</v>
      </c>
      <c r="L380" s="13" t="s">
        <v>548</v>
      </c>
      <c r="M380" s="13"/>
    </row>
    <row r="381" spans="1:13" ht="39.6" customHeight="1">
      <c r="A381" s="213"/>
      <c r="B381" s="213"/>
      <c r="C381" s="214"/>
      <c r="D381" s="213"/>
      <c r="E381" s="215"/>
      <c r="F381" s="215" t="s">
        <v>518</v>
      </c>
      <c r="G381" s="13" t="s">
        <v>928</v>
      </c>
      <c r="H381" s="13" t="s">
        <v>524</v>
      </c>
      <c r="I381" s="13" t="s">
        <v>929</v>
      </c>
      <c r="J381" s="13" t="s">
        <v>896</v>
      </c>
      <c r="K381" s="13" t="s">
        <v>509</v>
      </c>
      <c r="L381" s="13" t="s">
        <v>510</v>
      </c>
      <c r="M381" s="13"/>
    </row>
    <row r="382" spans="1:13" ht="39.6" customHeight="1">
      <c r="A382" s="213"/>
      <c r="B382" s="213"/>
      <c r="C382" s="214"/>
      <c r="D382" s="213"/>
      <c r="E382" s="215"/>
      <c r="F382" s="215"/>
      <c r="G382" s="13" t="s">
        <v>930</v>
      </c>
      <c r="H382" s="13" t="s">
        <v>524</v>
      </c>
      <c r="I382" s="13" t="s">
        <v>931</v>
      </c>
      <c r="J382" s="13" t="s">
        <v>896</v>
      </c>
      <c r="K382" s="13" t="s">
        <v>509</v>
      </c>
      <c r="L382" s="13" t="s">
        <v>510</v>
      </c>
      <c r="M382" s="13"/>
    </row>
    <row r="383" spans="1:13" ht="29.25" customHeight="1">
      <c r="A383" s="213"/>
      <c r="B383" s="213"/>
      <c r="C383" s="214"/>
      <c r="D383" s="213"/>
      <c r="E383" s="215"/>
      <c r="F383" s="34" t="s">
        <v>522</v>
      </c>
      <c r="G383" s="13" t="s">
        <v>932</v>
      </c>
      <c r="H383" s="13" t="s">
        <v>891</v>
      </c>
      <c r="I383" s="13" t="s">
        <v>933</v>
      </c>
      <c r="J383" s="13" t="s">
        <v>934</v>
      </c>
      <c r="K383" s="13" t="s">
        <v>509</v>
      </c>
      <c r="L383" s="13" t="s">
        <v>548</v>
      </c>
      <c r="M383" s="13"/>
    </row>
    <row r="384" spans="1:13" ht="24.4" customHeight="1">
      <c r="A384" s="213"/>
      <c r="B384" s="213"/>
      <c r="C384" s="214"/>
      <c r="D384" s="213"/>
      <c r="E384" s="215" t="s">
        <v>528</v>
      </c>
      <c r="F384" s="34" t="s">
        <v>529</v>
      </c>
      <c r="G384" s="13" t="s">
        <v>935</v>
      </c>
      <c r="H384" s="13" t="s">
        <v>670</v>
      </c>
      <c r="I384" s="13" t="s">
        <v>936</v>
      </c>
      <c r="J384" s="13" t="s">
        <v>934</v>
      </c>
      <c r="K384" s="13" t="s">
        <v>509</v>
      </c>
      <c r="L384" s="13" t="s">
        <v>548</v>
      </c>
      <c r="M384" s="13"/>
    </row>
    <row r="385" spans="1:13" ht="29.25" customHeight="1">
      <c r="A385" s="213"/>
      <c r="B385" s="213"/>
      <c r="C385" s="214"/>
      <c r="D385" s="213"/>
      <c r="E385" s="215"/>
      <c r="F385" s="34" t="s">
        <v>530</v>
      </c>
      <c r="G385" s="13" t="s">
        <v>937</v>
      </c>
      <c r="H385" s="13" t="s">
        <v>938</v>
      </c>
      <c r="I385" s="13" t="s">
        <v>939</v>
      </c>
      <c r="J385" s="13" t="s">
        <v>940</v>
      </c>
      <c r="K385" s="13" t="s">
        <v>573</v>
      </c>
      <c r="L385" s="13" t="s">
        <v>527</v>
      </c>
      <c r="M385" s="13"/>
    </row>
    <row r="386" spans="1:13" ht="24.4" customHeight="1">
      <c r="A386" s="213"/>
      <c r="B386" s="213"/>
      <c r="C386" s="214"/>
      <c r="D386" s="213"/>
      <c r="E386" s="215"/>
      <c r="F386" s="34" t="s">
        <v>536</v>
      </c>
      <c r="G386" s="13"/>
      <c r="H386" s="13"/>
      <c r="I386" s="13"/>
      <c r="J386" s="13"/>
      <c r="K386" s="13"/>
      <c r="L386" s="13"/>
      <c r="M386" s="13"/>
    </row>
    <row r="387" spans="1:13" ht="24.4" customHeight="1">
      <c r="A387" s="213"/>
      <c r="B387" s="213"/>
      <c r="C387" s="214"/>
      <c r="D387" s="213"/>
      <c r="E387" s="215"/>
      <c r="F387" s="215" t="s">
        <v>537</v>
      </c>
      <c r="G387" s="213" t="s">
        <v>768</v>
      </c>
      <c r="H387" s="13"/>
      <c r="I387" s="13"/>
      <c r="J387" s="13"/>
      <c r="K387" s="13"/>
      <c r="L387" s="13"/>
      <c r="M387" s="13"/>
    </row>
    <row r="388" spans="1:13" ht="24.4" customHeight="1">
      <c r="A388" s="213"/>
      <c r="B388" s="213"/>
      <c r="C388" s="214"/>
      <c r="D388" s="213"/>
      <c r="E388" s="215"/>
      <c r="F388" s="215"/>
      <c r="G388" s="213"/>
      <c r="H388" s="13" t="s">
        <v>670</v>
      </c>
      <c r="I388" s="13" t="s">
        <v>769</v>
      </c>
      <c r="J388" s="13" t="s">
        <v>934</v>
      </c>
      <c r="K388" s="13" t="s">
        <v>509</v>
      </c>
      <c r="L388" s="13" t="s">
        <v>548</v>
      </c>
      <c r="M388" s="13"/>
    </row>
    <row r="389" spans="1:13" ht="24.4" customHeight="1">
      <c r="A389" s="213"/>
      <c r="B389" s="213"/>
      <c r="C389" s="214"/>
      <c r="D389" s="213"/>
      <c r="E389" s="34" t="s">
        <v>542</v>
      </c>
      <c r="F389" s="34" t="s">
        <v>543</v>
      </c>
      <c r="G389" s="13" t="s">
        <v>941</v>
      </c>
      <c r="H389" s="13" t="s">
        <v>545</v>
      </c>
      <c r="I389" s="13" t="s">
        <v>942</v>
      </c>
      <c r="J389" s="13" t="s">
        <v>934</v>
      </c>
      <c r="K389" s="13" t="s">
        <v>509</v>
      </c>
      <c r="L389" s="13" t="s">
        <v>548</v>
      </c>
      <c r="M389" s="13"/>
    </row>
    <row r="390" spans="1:13" ht="29.25" customHeight="1">
      <c r="A390" s="213" t="s">
        <v>161</v>
      </c>
      <c r="B390" s="213" t="s">
        <v>943</v>
      </c>
      <c r="C390" s="214">
        <v>1910.5</v>
      </c>
      <c r="D390" s="213" t="s">
        <v>944</v>
      </c>
      <c r="E390" s="215" t="s">
        <v>504</v>
      </c>
      <c r="F390" s="34" t="s">
        <v>505</v>
      </c>
      <c r="G390" s="13" t="s">
        <v>944</v>
      </c>
      <c r="H390" s="13" t="s">
        <v>945</v>
      </c>
      <c r="I390" s="13" t="s">
        <v>946</v>
      </c>
      <c r="J390" s="13" t="s">
        <v>947</v>
      </c>
      <c r="K390" s="13" t="s">
        <v>573</v>
      </c>
      <c r="L390" s="13" t="s">
        <v>556</v>
      </c>
      <c r="M390" s="13"/>
    </row>
    <row r="391" spans="1:13" ht="24.4" customHeight="1">
      <c r="A391" s="213"/>
      <c r="B391" s="213"/>
      <c r="C391" s="214"/>
      <c r="D391" s="213"/>
      <c r="E391" s="215"/>
      <c r="F391" s="34" t="s">
        <v>511</v>
      </c>
      <c r="G391" s="13"/>
      <c r="H391" s="13"/>
      <c r="I391" s="13"/>
      <c r="J391" s="13"/>
      <c r="K391" s="13"/>
      <c r="L391" s="13"/>
      <c r="M391" s="13"/>
    </row>
    <row r="392" spans="1:13" ht="24.4" customHeight="1">
      <c r="A392" s="213"/>
      <c r="B392" s="213"/>
      <c r="C392" s="214"/>
      <c r="D392" s="213"/>
      <c r="E392" s="215"/>
      <c r="F392" s="34" t="s">
        <v>512</v>
      </c>
      <c r="G392" s="13"/>
      <c r="H392" s="13"/>
      <c r="I392" s="13"/>
      <c r="J392" s="13"/>
      <c r="K392" s="13"/>
      <c r="L392" s="13"/>
      <c r="M392" s="13"/>
    </row>
    <row r="393" spans="1:13" ht="29.25" customHeight="1">
      <c r="A393" s="213"/>
      <c r="B393" s="213"/>
      <c r="C393" s="214"/>
      <c r="D393" s="213"/>
      <c r="E393" s="215" t="s">
        <v>513</v>
      </c>
      <c r="F393" s="34" t="s">
        <v>514</v>
      </c>
      <c r="G393" s="13" t="s">
        <v>948</v>
      </c>
      <c r="H393" s="13" t="s">
        <v>524</v>
      </c>
      <c r="I393" s="13" t="s">
        <v>949</v>
      </c>
      <c r="J393" s="13" t="s">
        <v>950</v>
      </c>
      <c r="K393" s="13" t="s">
        <v>637</v>
      </c>
      <c r="L393" s="13" t="s">
        <v>548</v>
      </c>
      <c r="M393" s="13"/>
    </row>
    <row r="394" spans="1:13" ht="29.25" customHeight="1">
      <c r="A394" s="213"/>
      <c r="B394" s="213"/>
      <c r="C394" s="214"/>
      <c r="D394" s="213"/>
      <c r="E394" s="215"/>
      <c r="F394" s="34" t="s">
        <v>518</v>
      </c>
      <c r="G394" s="13" t="s">
        <v>657</v>
      </c>
      <c r="H394" s="13" t="s">
        <v>524</v>
      </c>
      <c r="I394" s="13" t="s">
        <v>658</v>
      </c>
      <c r="J394" s="13" t="s">
        <v>695</v>
      </c>
      <c r="K394" s="13" t="s">
        <v>509</v>
      </c>
      <c r="L394" s="13" t="s">
        <v>563</v>
      </c>
      <c r="M394" s="13"/>
    </row>
    <row r="395" spans="1:13" ht="29.25" customHeight="1">
      <c r="A395" s="213"/>
      <c r="B395" s="213"/>
      <c r="C395" s="214"/>
      <c r="D395" s="213"/>
      <c r="E395" s="215"/>
      <c r="F395" s="34" t="s">
        <v>522</v>
      </c>
      <c r="G395" s="13" t="s">
        <v>693</v>
      </c>
      <c r="H395" s="13" t="s">
        <v>524</v>
      </c>
      <c r="I395" s="13" t="s">
        <v>694</v>
      </c>
      <c r="J395" s="13" t="s">
        <v>695</v>
      </c>
      <c r="K395" s="13" t="s">
        <v>509</v>
      </c>
      <c r="L395" s="13" t="s">
        <v>563</v>
      </c>
      <c r="M395" s="13"/>
    </row>
    <row r="396" spans="1:13" ht="24.4" customHeight="1">
      <c r="A396" s="213"/>
      <c r="B396" s="213"/>
      <c r="C396" s="214"/>
      <c r="D396" s="213"/>
      <c r="E396" s="215" t="s">
        <v>528</v>
      </c>
      <c r="F396" s="34" t="s">
        <v>529</v>
      </c>
      <c r="G396" s="13"/>
      <c r="H396" s="13"/>
      <c r="I396" s="13"/>
      <c r="J396" s="13"/>
      <c r="K396" s="13"/>
      <c r="L396" s="13"/>
      <c r="M396" s="13"/>
    </row>
    <row r="397" spans="1:13" ht="59.45" customHeight="1">
      <c r="A397" s="213"/>
      <c r="B397" s="213"/>
      <c r="C397" s="214"/>
      <c r="D397" s="213"/>
      <c r="E397" s="215"/>
      <c r="F397" s="34" t="s">
        <v>530</v>
      </c>
      <c r="G397" s="13" t="s">
        <v>951</v>
      </c>
      <c r="H397" s="13" t="s">
        <v>532</v>
      </c>
      <c r="I397" s="13" t="s">
        <v>952</v>
      </c>
      <c r="J397" s="13" t="s">
        <v>577</v>
      </c>
      <c r="K397" s="13" t="s">
        <v>573</v>
      </c>
      <c r="L397" s="13" t="s">
        <v>527</v>
      </c>
      <c r="M397" s="13"/>
    </row>
    <row r="398" spans="1:13" ht="24.4" customHeight="1">
      <c r="A398" s="213"/>
      <c r="B398" s="213"/>
      <c r="C398" s="214"/>
      <c r="D398" s="213"/>
      <c r="E398" s="215"/>
      <c r="F398" s="34" t="s">
        <v>536</v>
      </c>
      <c r="G398" s="13"/>
      <c r="H398" s="13"/>
      <c r="I398" s="13"/>
      <c r="J398" s="13"/>
      <c r="K398" s="13"/>
      <c r="L398" s="13"/>
      <c r="M398" s="13"/>
    </row>
    <row r="399" spans="1:13" ht="59.45" customHeight="1">
      <c r="A399" s="213"/>
      <c r="B399" s="213"/>
      <c r="C399" s="214"/>
      <c r="D399" s="213"/>
      <c r="E399" s="215"/>
      <c r="F399" s="34" t="s">
        <v>537</v>
      </c>
      <c r="G399" s="13" t="s">
        <v>538</v>
      </c>
      <c r="H399" s="13" t="s">
        <v>539</v>
      </c>
      <c r="I399" s="13" t="s">
        <v>661</v>
      </c>
      <c r="J399" s="13" t="s">
        <v>577</v>
      </c>
      <c r="K399" s="13" t="s">
        <v>573</v>
      </c>
      <c r="L399" s="13" t="s">
        <v>527</v>
      </c>
      <c r="M399" s="13"/>
    </row>
    <row r="400" spans="1:13" ht="29.25" customHeight="1">
      <c r="A400" s="213"/>
      <c r="B400" s="213"/>
      <c r="C400" s="214"/>
      <c r="D400" s="213"/>
      <c r="E400" s="34" t="s">
        <v>542</v>
      </c>
      <c r="F400" s="34" t="s">
        <v>543</v>
      </c>
      <c r="G400" s="13" t="s">
        <v>953</v>
      </c>
      <c r="H400" s="13" t="s">
        <v>545</v>
      </c>
      <c r="I400" s="13" t="s">
        <v>954</v>
      </c>
      <c r="J400" s="13" t="s">
        <v>654</v>
      </c>
      <c r="K400" s="13" t="s">
        <v>509</v>
      </c>
      <c r="L400" s="13" t="s">
        <v>548</v>
      </c>
      <c r="M400" s="13"/>
    </row>
    <row r="401" spans="1:13" ht="29.25" customHeight="1">
      <c r="A401" s="213" t="s">
        <v>161</v>
      </c>
      <c r="B401" s="213" t="s">
        <v>955</v>
      </c>
      <c r="C401" s="214">
        <v>64</v>
      </c>
      <c r="D401" s="213" t="s">
        <v>956</v>
      </c>
      <c r="E401" s="215" t="s">
        <v>504</v>
      </c>
      <c r="F401" s="34" t="s">
        <v>505</v>
      </c>
      <c r="G401" s="13" t="s">
        <v>551</v>
      </c>
      <c r="H401" s="13" t="s">
        <v>957</v>
      </c>
      <c r="I401" s="13" t="s">
        <v>958</v>
      </c>
      <c r="J401" s="13" t="s">
        <v>554</v>
      </c>
      <c r="K401" s="13" t="s">
        <v>555</v>
      </c>
      <c r="L401" s="13" t="s">
        <v>556</v>
      </c>
      <c r="M401" s="13"/>
    </row>
    <row r="402" spans="1:13" ht="24.4" customHeight="1">
      <c r="A402" s="213"/>
      <c r="B402" s="213"/>
      <c r="C402" s="214"/>
      <c r="D402" s="213"/>
      <c r="E402" s="215"/>
      <c r="F402" s="34" t="s">
        <v>511</v>
      </c>
      <c r="G402" s="13"/>
      <c r="H402" s="13"/>
      <c r="I402" s="13"/>
      <c r="J402" s="13"/>
      <c r="K402" s="13"/>
      <c r="L402" s="13"/>
      <c r="M402" s="13"/>
    </row>
    <row r="403" spans="1:13" ht="24.4" customHeight="1">
      <c r="A403" s="213"/>
      <c r="B403" s="213"/>
      <c r="C403" s="214"/>
      <c r="D403" s="213"/>
      <c r="E403" s="215"/>
      <c r="F403" s="34" t="s">
        <v>512</v>
      </c>
      <c r="G403" s="13"/>
      <c r="H403" s="13"/>
      <c r="I403" s="13"/>
      <c r="J403" s="13"/>
      <c r="K403" s="13"/>
      <c r="L403" s="13"/>
      <c r="M403" s="13"/>
    </row>
    <row r="404" spans="1:13" ht="39.6" customHeight="1">
      <c r="A404" s="213"/>
      <c r="B404" s="213"/>
      <c r="C404" s="214"/>
      <c r="D404" s="213"/>
      <c r="E404" s="215" t="s">
        <v>513</v>
      </c>
      <c r="F404" s="34" t="s">
        <v>514</v>
      </c>
      <c r="G404" s="13" t="s">
        <v>589</v>
      </c>
      <c r="H404" s="13" t="s">
        <v>590</v>
      </c>
      <c r="I404" s="13" t="s">
        <v>591</v>
      </c>
      <c r="J404" s="13" t="s">
        <v>592</v>
      </c>
      <c r="K404" s="13" t="s">
        <v>593</v>
      </c>
      <c r="L404" s="13" t="s">
        <v>548</v>
      </c>
      <c r="M404" s="13"/>
    </row>
    <row r="405" spans="1:13" ht="29.25" customHeight="1">
      <c r="A405" s="213"/>
      <c r="B405" s="213"/>
      <c r="C405" s="214"/>
      <c r="D405" s="213"/>
      <c r="E405" s="215"/>
      <c r="F405" s="34" t="s">
        <v>518</v>
      </c>
      <c r="G405" s="13" t="s">
        <v>959</v>
      </c>
      <c r="H405" s="13" t="s">
        <v>524</v>
      </c>
      <c r="I405" s="13" t="s">
        <v>960</v>
      </c>
      <c r="J405" s="13" t="s">
        <v>750</v>
      </c>
      <c r="K405" s="13" t="s">
        <v>509</v>
      </c>
      <c r="L405" s="13" t="s">
        <v>563</v>
      </c>
      <c r="M405" s="13"/>
    </row>
    <row r="406" spans="1:13" ht="24.4" customHeight="1">
      <c r="A406" s="213"/>
      <c r="B406" s="213"/>
      <c r="C406" s="214"/>
      <c r="D406" s="213"/>
      <c r="E406" s="215"/>
      <c r="F406" s="215" t="s">
        <v>522</v>
      </c>
      <c r="G406" s="13" t="s">
        <v>564</v>
      </c>
      <c r="H406" s="13" t="s">
        <v>524</v>
      </c>
      <c r="I406" s="13" t="s">
        <v>565</v>
      </c>
      <c r="J406" s="13" t="s">
        <v>566</v>
      </c>
      <c r="K406" s="13" t="s">
        <v>509</v>
      </c>
      <c r="L406" s="13" t="s">
        <v>563</v>
      </c>
      <c r="M406" s="13"/>
    </row>
    <row r="407" spans="1:13" ht="24.4" customHeight="1">
      <c r="A407" s="213"/>
      <c r="B407" s="213"/>
      <c r="C407" s="214"/>
      <c r="D407" s="213"/>
      <c r="E407" s="215"/>
      <c r="F407" s="215"/>
      <c r="G407" s="13" t="s">
        <v>567</v>
      </c>
      <c r="H407" s="13" t="s">
        <v>524</v>
      </c>
      <c r="I407" s="13" t="s">
        <v>568</v>
      </c>
      <c r="J407" s="13" t="s">
        <v>569</v>
      </c>
      <c r="K407" s="13" t="s">
        <v>509</v>
      </c>
      <c r="L407" s="13" t="s">
        <v>563</v>
      </c>
      <c r="M407" s="13"/>
    </row>
    <row r="408" spans="1:13" ht="24.4" customHeight="1">
      <c r="A408" s="213"/>
      <c r="B408" s="213"/>
      <c r="C408" s="214"/>
      <c r="D408" s="213"/>
      <c r="E408" s="215" t="s">
        <v>528</v>
      </c>
      <c r="F408" s="34" t="s">
        <v>529</v>
      </c>
      <c r="G408" s="13"/>
      <c r="H408" s="13"/>
      <c r="I408" s="13"/>
      <c r="J408" s="13"/>
      <c r="K408" s="13"/>
      <c r="L408" s="13"/>
      <c r="M408" s="13"/>
    </row>
    <row r="409" spans="1:13" ht="59.45" customHeight="1">
      <c r="A409" s="213"/>
      <c r="B409" s="213"/>
      <c r="C409" s="214"/>
      <c r="D409" s="213"/>
      <c r="E409" s="215"/>
      <c r="F409" s="34" t="s">
        <v>530</v>
      </c>
      <c r="G409" s="13" t="s">
        <v>961</v>
      </c>
      <c r="H409" s="13" t="s">
        <v>532</v>
      </c>
      <c r="I409" s="13" t="s">
        <v>962</v>
      </c>
      <c r="J409" s="13" t="s">
        <v>577</v>
      </c>
      <c r="K409" s="13" t="s">
        <v>573</v>
      </c>
      <c r="L409" s="13" t="s">
        <v>527</v>
      </c>
      <c r="M409" s="13"/>
    </row>
    <row r="410" spans="1:13" ht="24.4" customHeight="1">
      <c r="A410" s="213"/>
      <c r="B410" s="213"/>
      <c r="C410" s="214"/>
      <c r="D410" s="213"/>
      <c r="E410" s="215"/>
      <c r="F410" s="34" t="s">
        <v>536</v>
      </c>
      <c r="G410" s="13"/>
      <c r="H410" s="13"/>
      <c r="I410" s="13"/>
      <c r="J410" s="13"/>
      <c r="K410" s="13"/>
      <c r="L410" s="13"/>
      <c r="M410" s="13"/>
    </row>
    <row r="411" spans="1:13" ht="59.45" customHeight="1">
      <c r="A411" s="213"/>
      <c r="B411" s="213"/>
      <c r="C411" s="214"/>
      <c r="D411" s="213"/>
      <c r="E411" s="215"/>
      <c r="F411" s="34" t="s">
        <v>537</v>
      </c>
      <c r="G411" s="13" t="s">
        <v>574</v>
      </c>
      <c r="H411" s="13" t="s">
        <v>575</v>
      </c>
      <c r="I411" s="13" t="s">
        <v>576</v>
      </c>
      <c r="J411" s="13" t="s">
        <v>963</v>
      </c>
      <c r="K411" s="13" t="s">
        <v>573</v>
      </c>
      <c r="L411" s="13" t="s">
        <v>527</v>
      </c>
      <c r="M411" s="13"/>
    </row>
    <row r="412" spans="1:13" ht="24.4" customHeight="1">
      <c r="A412" s="213"/>
      <c r="B412" s="213"/>
      <c r="C412" s="214"/>
      <c r="D412" s="213"/>
      <c r="E412" s="34" t="s">
        <v>542</v>
      </c>
      <c r="F412" s="34" t="s">
        <v>543</v>
      </c>
      <c r="G412" s="13" t="s">
        <v>578</v>
      </c>
      <c r="H412" s="13" t="s">
        <v>545</v>
      </c>
      <c r="I412" s="13" t="s">
        <v>579</v>
      </c>
      <c r="J412" s="13" t="s">
        <v>566</v>
      </c>
      <c r="K412" s="13" t="s">
        <v>509</v>
      </c>
      <c r="L412" s="13" t="s">
        <v>548</v>
      </c>
      <c r="M412" s="13"/>
    </row>
    <row r="413" spans="1:13" ht="29.25" customHeight="1">
      <c r="A413" s="213" t="s">
        <v>161</v>
      </c>
      <c r="B413" s="213" t="s">
        <v>964</v>
      </c>
      <c r="C413" s="214">
        <v>20</v>
      </c>
      <c r="D413" s="213" t="s">
        <v>965</v>
      </c>
      <c r="E413" s="215" t="s">
        <v>504</v>
      </c>
      <c r="F413" s="34" t="s">
        <v>505</v>
      </c>
      <c r="G413" s="13" t="s">
        <v>551</v>
      </c>
      <c r="H413" s="13" t="s">
        <v>590</v>
      </c>
      <c r="I413" s="13" t="s">
        <v>966</v>
      </c>
      <c r="J413" s="13" t="s">
        <v>889</v>
      </c>
      <c r="K413" s="13" t="s">
        <v>555</v>
      </c>
      <c r="L413" s="13" t="s">
        <v>556</v>
      </c>
      <c r="M413" s="13"/>
    </row>
    <row r="414" spans="1:13" ht="24.4" customHeight="1">
      <c r="A414" s="213"/>
      <c r="B414" s="213"/>
      <c r="C414" s="214"/>
      <c r="D414" s="213"/>
      <c r="E414" s="215"/>
      <c r="F414" s="34" t="s">
        <v>511</v>
      </c>
      <c r="G414" s="13"/>
      <c r="H414" s="13"/>
      <c r="I414" s="13"/>
      <c r="J414" s="13"/>
      <c r="K414" s="13"/>
      <c r="L414" s="13"/>
      <c r="M414" s="13"/>
    </row>
    <row r="415" spans="1:13" ht="24.4" customHeight="1">
      <c r="A415" s="213"/>
      <c r="B415" s="213"/>
      <c r="C415" s="214"/>
      <c r="D415" s="213"/>
      <c r="E415" s="215"/>
      <c r="F415" s="34" t="s">
        <v>512</v>
      </c>
      <c r="G415" s="13"/>
      <c r="H415" s="13"/>
      <c r="I415" s="13"/>
      <c r="J415" s="13"/>
      <c r="K415" s="13"/>
      <c r="L415" s="13"/>
      <c r="M415" s="13"/>
    </row>
    <row r="416" spans="1:13" ht="24.4" customHeight="1">
      <c r="A416" s="213"/>
      <c r="B416" s="213"/>
      <c r="C416" s="214"/>
      <c r="D416" s="213"/>
      <c r="E416" s="215" t="s">
        <v>513</v>
      </c>
      <c r="F416" s="34" t="s">
        <v>514</v>
      </c>
      <c r="G416" s="13" t="s">
        <v>925</v>
      </c>
      <c r="H416" s="13" t="s">
        <v>710</v>
      </c>
      <c r="I416" s="13" t="s">
        <v>926</v>
      </c>
      <c r="J416" s="13" t="s">
        <v>927</v>
      </c>
      <c r="K416" s="13" t="s">
        <v>760</v>
      </c>
      <c r="L416" s="13" t="s">
        <v>548</v>
      </c>
      <c r="M416" s="13"/>
    </row>
    <row r="417" spans="1:13" ht="39.6" customHeight="1">
      <c r="A417" s="213"/>
      <c r="B417" s="213"/>
      <c r="C417" s="214"/>
      <c r="D417" s="213"/>
      <c r="E417" s="215"/>
      <c r="F417" s="215" t="s">
        <v>518</v>
      </c>
      <c r="G417" s="13" t="s">
        <v>928</v>
      </c>
      <c r="H417" s="13" t="s">
        <v>524</v>
      </c>
      <c r="I417" s="13" t="s">
        <v>929</v>
      </c>
      <c r="J417" s="13" t="s">
        <v>896</v>
      </c>
      <c r="K417" s="13" t="s">
        <v>509</v>
      </c>
      <c r="L417" s="13" t="s">
        <v>510</v>
      </c>
      <c r="M417" s="13"/>
    </row>
    <row r="418" spans="1:13" ht="39.6" customHeight="1">
      <c r="A418" s="213"/>
      <c r="B418" s="213"/>
      <c r="C418" s="214"/>
      <c r="D418" s="213"/>
      <c r="E418" s="215"/>
      <c r="F418" s="215"/>
      <c r="G418" s="13" t="s">
        <v>930</v>
      </c>
      <c r="H418" s="13" t="s">
        <v>524</v>
      </c>
      <c r="I418" s="13" t="s">
        <v>931</v>
      </c>
      <c r="J418" s="13" t="s">
        <v>896</v>
      </c>
      <c r="K418" s="13" t="s">
        <v>509</v>
      </c>
      <c r="L418" s="13" t="s">
        <v>510</v>
      </c>
      <c r="M418" s="13"/>
    </row>
    <row r="419" spans="1:13" ht="29.25" customHeight="1">
      <c r="A419" s="213"/>
      <c r="B419" s="213"/>
      <c r="C419" s="214"/>
      <c r="D419" s="213"/>
      <c r="E419" s="215"/>
      <c r="F419" s="34" t="s">
        <v>522</v>
      </c>
      <c r="G419" s="13" t="s">
        <v>932</v>
      </c>
      <c r="H419" s="13" t="s">
        <v>891</v>
      </c>
      <c r="I419" s="13" t="s">
        <v>933</v>
      </c>
      <c r="J419" s="13" t="s">
        <v>934</v>
      </c>
      <c r="K419" s="13" t="s">
        <v>509</v>
      </c>
      <c r="L419" s="13" t="s">
        <v>548</v>
      </c>
      <c r="M419" s="13"/>
    </row>
    <row r="420" spans="1:13" ht="24.4" customHeight="1">
      <c r="A420" s="213"/>
      <c r="B420" s="213"/>
      <c r="C420" s="214"/>
      <c r="D420" s="213"/>
      <c r="E420" s="215" t="s">
        <v>528</v>
      </c>
      <c r="F420" s="34" t="s">
        <v>529</v>
      </c>
      <c r="G420" s="13" t="s">
        <v>935</v>
      </c>
      <c r="H420" s="13" t="s">
        <v>670</v>
      </c>
      <c r="I420" s="13" t="s">
        <v>936</v>
      </c>
      <c r="J420" s="13" t="s">
        <v>934</v>
      </c>
      <c r="K420" s="13" t="s">
        <v>509</v>
      </c>
      <c r="L420" s="13" t="s">
        <v>548</v>
      </c>
      <c r="M420" s="13"/>
    </row>
    <row r="421" spans="1:13" ht="29.25" customHeight="1">
      <c r="A421" s="213"/>
      <c r="B421" s="213"/>
      <c r="C421" s="214"/>
      <c r="D421" s="213"/>
      <c r="E421" s="215"/>
      <c r="F421" s="34" t="s">
        <v>530</v>
      </c>
      <c r="G421" s="13" t="s">
        <v>937</v>
      </c>
      <c r="H421" s="13" t="s">
        <v>938</v>
      </c>
      <c r="I421" s="13" t="s">
        <v>939</v>
      </c>
      <c r="J421" s="13" t="s">
        <v>940</v>
      </c>
      <c r="K421" s="13" t="s">
        <v>573</v>
      </c>
      <c r="L421" s="13" t="s">
        <v>527</v>
      </c>
      <c r="M421" s="13"/>
    </row>
    <row r="422" spans="1:13" ht="24.4" customHeight="1">
      <c r="A422" s="213"/>
      <c r="B422" s="213"/>
      <c r="C422" s="214"/>
      <c r="D422" s="213"/>
      <c r="E422" s="215"/>
      <c r="F422" s="34" t="s">
        <v>536</v>
      </c>
      <c r="G422" s="13"/>
      <c r="H422" s="13"/>
      <c r="I422" s="13"/>
      <c r="J422" s="13"/>
      <c r="K422" s="13"/>
      <c r="L422" s="13"/>
      <c r="M422" s="13"/>
    </row>
    <row r="423" spans="1:13" ht="24.4" customHeight="1">
      <c r="A423" s="213"/>
      <c r="B423" s="213"/>
      <c r="C423" s="214"/>
      <c r="D423" s="213"/>
      <c r="E423" s="215"/>
      <c r="F423" s="34" t="s">
        <v>537</v>
      </c>
      <c r="G423" s="13" t="s">
        <v>768</v>
      </c>
      <c r="H423" s="13" t="s">
        <v>670</v>
      </c>
      <c r="I423" s="13" t="s">
        <v>769</v>
      </c>
      <c r="J423" s="13" t="s">
        <v>934</v>
      </c>
      <c r="K423" s="13" t="s">
        <v>509</v>
      </c>
      <c r="L423" s="13" t="s">
        <v>548</v>
      </c>
      <c r="M423" s="13"/>
    </row>
    <row r="424" spans="1:13" ht="24.4" customHeight="1">
      <c r="A424" s="213"/>
      <c r="B424" s="213"/>
      <c r="C424" s="214"/>
      <c r="D424" s="213"/>
      <c r="E424" s="34" t="s">
        <v>542</v>
      </c>
      <c r="F424" s="34" t="s">
        <v>543</v>
      </c>
      <c r="G424" s="13" t="s">
        <v>941</v>
      </c>
      <c r="H424" s="13" t="s">
        <v>545</v>
      </c>
      <c r="I424" s="13" t="s">
        <v>942</v>
      </c>
      <c r="J424" s="13" t="s">
        <v>934</v>
      </c>
      <c r="K424" s="13" t="s">
        <v>509</v>
      </c>
      <c r="L424" s="13" t="s">
        <v>548</v>
      </c>
      <c r="M424" s="13"/>
    </row>
    <row r="425" spans="1:13" ht="29.25" customHeight="1">
      <c r="A425" s="213" t="s">
        <v>161</v>
      </c>
      <c r="B425" s="213" t="s">
        <v>967</v>
      </c>
      <c r="C425" s="214">
        <v>20</v>
      </c>
      <c r="D425" s="213" t="s">
        <v>968</v>
      </c>
      <c r="E425" s="215" t="s">
        <v>504</v>
      </c>
      <c r="F425" s="34" t="s">
        <v>505</v>
      </c>
      <c r="G425" s="13" t="s">
        <v>551</v>
      </c>
      <c r="H425" s="13" t="s">
        <v>590</v>
      </c>
      <c r="I425" s="13" t="s">
        <v>621</v>
      </c>
      <c r="J425" s="13" t="s">
        <v>554</v>
      </c>
      <c r="K425" s="13" t="s">
        <v>555</v>
      </c>
      <c r="L425" s="13" t="s">
        <v>556</v>
      </c>
      <c r="M425" s="13"/>
    </row>
    <row r="426" spans="1:13" ht="24.4" customHeight="1">
      <c r="A426" s="213"/>
      <c r="B426" s="213"/>
      <c r="C426" s="214"/>
      <c r="D426" s="213"/>
      <c r="E426" s="215"/>
      <c r="F426" s="34" t="s">
        <v>511</v>
      </c>
      <c r="G426" s="13"/>
      <c r="H426" s="13"/>
      <c r="I426" s="13"/>
      <c r="J426" s="13"/>
      <c r="K426" s="13"/>
      <c r="L426" s="13"/>
      <c r="M426" s="13"/>
    </row>
    <row r="427" spans="1:13" ht="24.4" customHeight="1">
      <c r="A427" s="213"/>
      <c r="B427" s="213"/>
      <c r="C427" s="214"/>
      <c r="D427" s="213"/>
      <c r="E427" s="215"/>
      <c r="F427" s="34" t="s">
        <v>512</v>
      </c>
      <c r="G427" s="13"/>
      <c r="H427" s="13"/>
      <c r="I427" s="13"/>
      <c r="J427" s="13"/>
      <c r="K427" s="13"/>
      <c r="L427" s="13"/>
      <c r="M427" s="13"/>
    </row>
    <row r="428" spans="1:13" ht="29.25" customHeight="1">
      <c r="A428" s="213"/>
      <c r="B428" s="213"/>
      <c r="C428" s="214"/>
      <c r="D428" s="213"/>
      <c r="E428" s="215" t="s">
        <v>513</v>
      </c>
      <c r="F428" s="215" t="s">
        <v>514</v>
      </c>
      <c r="G428" s="13" t="s">
        <v>624</v>
      </c>
      <c r="H428" s="13" t="s">
        <v>623</v>
      </c>
      <c r="I428" s="13" t="s">
        <v>969</v>
      </c>
      <c r="J428" s="13" t="s">
        <v>970</v>
      </c>
      <c r="K428" s="13" t="s">
        <v>588</v>
      </c>
      <c r="L428" s="13" t="s">
        <v>548</v>
      </c>
      <c r="M428" s="13"/>
    </row>
    <row r="429" spans="1:13" ht="24.4" customHeight="1">
      <c r="A429" s="213"/>
      <c r="B429" s="213"/>
      <c r="C429" s="214"/>
      <c r="D429" s="213"/>
      <c r="E429" s="215"/>
      <c r="F429" s="215"/>
      <c r="G429" s="13" t="s">
        <v>584</v>
      </c>
      <c r="H429" s="13" t="s">
        <v>585</v>
      </c>
      <c r="I429" s="13" t="s">
        <v>586</v>
      </c>
      <c r="J429" s="13" t="s">
        <v>587</v>
      </c>
      <c r="K429" s="13" t="s">
        <v>588</v>
      </c>
      <c r="L429" s="13" t="s">
        <v>548</v>
      </c>
      <c r="M429" s="13"/>
    </row>
    <row r="430" spans="1:13" ht="24.4" customHeight="1">
      <c r="A430" s="213"/>
      <c r="B430" s="213"/>
      <c r="C430" s="214"/>
      <c r="D430" s="213"/>
      <c r="E430" s="215"/>
      <c r="F430" s="34" t="s">
        <v>518</v>
      </c>
      <c r="G430" s="13" t="s">
        <v>971</v>
      </c>
      <c r="H430" s="13" t="s">
        <v>524</v>
      </c>
      <c r="I430" s="13" t="s">
        <v>972</v>
      </c>
      <c r="J430" s="13" t="s">
        <v>562</v>
      </c>
      <c r="K430" s="13" t="s">
        <v>509</v>
      </c>
      <c r="L430" s="13" t="s">
        <v>563</v>
      </c>
      <c r="M430" s="13"/>
    </row>
    <row r="431" spans="1:13" ht="24.4" customHeight="1">
      <c r="A431" s="213"/>
      <c r="B431" s="213"/>
      <c r="C431" s="214"/>
      <c r="D431" s="213"/>
      <c r="E431" s="215"/>
      <c r="F431" s="215" t="s">
        <v>522</v>
      </c>
      <c r="G431" s="13" t="s">
        <v>564</v>
      </c>
      <c r="H431" s="13" t="s">
        <v>524</v>
      </c>
      <c r="I431" s="13" t="s">
        <v>565</v>
      </c>
      <c r="J431" s="13" t="s">
        <v>566</v>
      </c>
      <c r="K431" s="13" t="s">
        <v>509</v>
      </c>
      <c r="L431" s="13" t="s">
        <v>563</v>
      </c>
      <c r="M431" s="13"/>
    </row>
    <row r="432" spans="1:13" ht="24.4" customHeight="1">
      <c r="A432" s="213"/>
      <c r="B432" s="213"/>
      <c r="C432" s="214"/>
      <c r="D432" s="213"/>
      <c r="E432" s="215"/>
      <c r="F432" s="215"/>
      <c r="G432" s="13" t="s">
        <v>567</v>
      </c>
      <c r="H432" s="13" t="s">
        <v>524</v>
      </c>
      <c r="I432" s="13" t="s">
        <v>568</v>
      </c>
      <c r="J432" s="13" t="s">
        <v>569</v>
      </c>
      <c r="K432" s="13" t="s">
        <v>509</v>
      </c>
      <c r="L432" s="13" t="s">
        <v>563</v>
      </c>
      <c r="M432" s="13"/>
    </row>
    <row r="433" spans="1:13" ht="24.4" customHeight="1">
      <c r="A433" s="213"/>
      <c r="B433" s="213"/>
      <c r="C433" s="214"/>
      <c r="D433" s="213"/>
      <c r="E433" s="215" t="s">
        <v>528</v>
      </c>
      <c r="F433" s="34" t="s">
        <v>529</v>
      </c>
      <c r="G433" s="13"/>
      <c r="H433" s="13"/>
      <c r="I433" s="13"/>
      <c r="J433" s="13"/>
      <c r="K433" s="13"/>
      <c r="L433" s="13"/>
      <c r="M433" s="13"/>
    </row>
    <row r="434" spans="1:13" ht="24.4" customHeight="1">
      <c r="A434" s="213"/>
      <c r="B434" s="213"/>
      <c r="C434" s="214"/>
      <c r="D434" s="213"/>
      <c r="E434" s="215"/>
      <c r="F434" s="34" t="s">
        <v>530</v>
      </c>
      <c r="G434" s="13"/>
      <c r="H434" s="13"/>
      <c r="I434" s="13"/>
      <c r="J434" s="13"/>
      <c r="K434" s="13"/>
      <c r="L434" s="13"/>
      <c r="M434" s="13"/>
    </row>
    <row r="435" spans="1:13" ht="24.4" customHeight="1">
      <c r="A435" s="213"/>
      <c r="B435" s="213"/>
      <c r="C435" s="214"/>
      <c r="D435" s="213"/>
      <c r="E435" s="215"/>
      <c r="F435" s="34" t="s">
        <v>536</v>
      </c>
      <c r="G435" s="13"/>
      <c r="H435" s="13"/>
      <c r="I435" s="13"/>
      <c r="J435" s="13"/>
      <c r="K435" s="13"/>
      <c r="L435" s="13"/>
      <c r="M435" s="13"/>
    </row>
    <row r="436" spans="1:13" ht="59.45" customHeight="1">
      <c r="A436" s="213"/>
      <c r="B436" s="213"/>
      <c r="C436" s="214"/>
      <c r="D436" s="213"/>
      <c r="E436" s="215"/>
      <c r="F436" s="34" t="s">
        <v>537</v>
      </c>
      <c r="G436" s="13" t="s">
        <v>973</v>
      </c>
      <c r="H436" s="13" t="s">
        <v>575</v>
      </c>
      <c r="I436" s="13" t="s">
        <v>576</v>
      </c>
      <c r="J436" s="13" t="s">
        <v>577</v>
      </c>
      <c r="K436" s="13" t="s">
        <v>573</v>
      </c>
      <c r="L436" s="13" t="s">
        <v>527</v>
      </c>
      <c r="M436" s="13"/>
    </row>
    <row r="437" spans="1:13" ht="24.4" customHeight="1">
      <c r="A437" s="213"/>
      <c r="B437" s="213"/>
      <c r="C437" s="214"/>
      <c r="D437" s="213"/>
      <c r="E437" s="34" t="s">
        <v>542</v>
      </c>
      <c r="F437" s="34" t="s">
        <v>543</v>
      </c>
      <c r="G437" s="13" t="s">
        <v>578</v>
      </c>
      <c r="H437" s="13" t="s">
        <v>545</v>
      </c>
      <c r="I437" s="13" t="s">
        <v>579</v>
      </c>
      <c r="J437" s="13" t="s">
        <v>597</v>
      </c>
      <c r="K437" s="13" t="s">
        <v>509</v>
      </c>
      <c r="L437" s="13" t="s">
        <v>548</v>
      </c>
      <c r="M437" s="13"/>
    </row>
    <row r="438" spans="1:13" ht="29.25" customHeight="1">
      <c r="A438" s="213" t="s">
        <v>161</v>
      </c>
      <c r="B438" s="213" t="s">
        <v>974</v>
      </c>
      <c r="C438" s="214">
        <v>180.5</v>
      </c>
      <c r="D438" s="213" t="s">
        <v>975</v>
      </c>
      <c r="E438" s="215" t="s">
        <v>504</v>
      </c>
      <c r="F438" s="34" t="s">
        <v>505</v>
      </c>
      <c r="G438" s="13" t="s">
        <v>551</v>
      </c>
      <c r="H438" s="13" t="s">
        <v>976</v>
      </c>
      <c r="I438" s="13" t="s">
        <v>977</v>
      </c>
      <c r="J438" s="13" t="s">
        <v>554</v>
      </c>
      <c r="K438" s="13" t="s">
        <v>555</v>
      </c>
      <c r="L438" s="13" t="s">
        <v>556</v>
      </c>
      <c r="M438" s="13"/>
    </row>
    <row r="439" spans="1:13" ht="24.4" customHeight="1">
      <c r="A439" s="213"/>
      <c r="B439" s="213"/>
      <c r="C439" s="214"/>
      <c r="D439" s="213"/>
      <c r="E439" s="215"/>
      <c r="F439" s="34" t="s">
        <v>511</v>
      </c>
      <c r="G439" s="13"/>
      <c r="H439" s="13"/>
      <c r="I439" s="13"/>
      <c r="J439" s="13"/>
      <c r="K439" s="13"/>
      <c r="L439" s="13"/>
      <c r="M439" s="13"/>
    </row>
    <row r="440" spans="1:13" ht="24.4" customHeight="1">
      <c r="A440" s="213"/>
      <c r="B440" s="213"/>
      <c r="C440" s="214"/>
      <c r="D440" s="213"/>
      <c r="E440" s="215"/>
      <c r="F440" s="34" t="s">
        <v>512</v>
      </c>
      <c r="G440" s="13"/>
      <c r="H440" s="13"/>
      <c r="I440" s="13"/>
      <c r="J440" s="13"/>
      <c r="K440" s="13"/>
      <c r="L440" s="13"/>
      <c r="M440" s="13"/>
    </row>
    <row r="441" spans="1:13" ht="39.6" customHeight="1">
      <c r="A441" s="213"/>
      <c r="B441" s="213"/>
      <c r="C441" s="214"/>
      <c r="D441" s="213"/>
      <c r="E441" s="215" t="s">
        <v>513</v>
      </c>
      <c r="F441" s="215" t="s">
        <v>514</v>
      </c>
      <c r="G441" s="13" t="s">
        <v>589</v>
      </c>
      <c r="H441" s="13" t="s">
        <v>590</v>
      </c>
      <c r="I441" s="13" t="s">
        <v>591</v>
      </c>
      <c r="J441" s="13" t="s">
        <v>592</v>
      </c>
      <c r="K441" s="13" t="s">
        <v>593</v>
      </c>
      <c r="L441" s="13" t="s">
        <v>548</v>
      </c>
      <c r="M441" s="13"/>
    </row>
    <row r="442" spans="1:13" ht="24.4" customHeight="1">
      <c r="A442" s="213"/>
      <c r="B442" s="213"/>
      <c r="C442" s="214"/>
      <c r="D442" s="213"/>
      <c r="E442" s="215"/>
      <c r="F442" s="215"/>
      <c r="G442" s="13" t="s">
        <v>584</v>
      </c>
      <c r="H442" s="13" t="s">
        <v>585</v>
      </c>
      <c r="I442" s="13" t="s">
        <v>586</v>
      </c>
      <c r="J442" s="13" t="s">
        <v>587</v>
      </c>
      <c r="K442" s="13" t="s">
        <v>588</v>
      </c>
      <c r="L442" s="13" t="s">
        <v>548</v>
      </c>
      <c r="M442" s="13"/>
    </row>
    <row r="443" spans="1:13" ht="24.4" customHeight="1">
      <c r="A443" s="213"/>
      <c r="B443" s="213"/>
      <c r="C443" s="214"/>
      <c r="D443" s="213"/>
      <c r="E443" s="215"/>
      <c r="F443" s="215"/>
      <c r="G443" s="13" t="s">
        <v>978</v>
      </c>
      <c r="H443" s="13" t="s">
        <v>585</v>
      </c>
      <c r="I443" s="13" t="s">
        <v>979</v>
      </c>
      <c r="J443" s="13" t="s">
        <v>587</v>
      </c>
      <c r="K443" s="13" t="s">
        <v>588</v>
      </c>
      <c r="L443" s="13" t="s">
        <v>548</v>
      </c>
      <c r="M443" s="13"/>
    </row>
    <row r="444" spans="1:13" ht="24.4" customHeight="1">
      <c r="A444" s="213"/>
      <c r="B444" s="213"/>
      <c r="C444" s="214"/>
      <c r="D444" s="213"/>
      <c r="E444" s="215"/>
      <c r="F444" s="34" t="s">
        <v>518</v>
      </c>
      <c r="G444" s="13" t="s">
        <v>971</v>
      </c>
      <c r="H444" s="13" t="s">
        <v>524</v>
      </c>
      <c r="I444" s="13" t="s">
        <v>972</v>
      </c>
      <c r="J444" s="13" t="s">
        <v>562</v>
      </c>
      <c r="K444" s="13" t="s">
        <v>509</v>
      </c>
      <c r="L444" s="13" t="s">
        <v>563</v>
      </c>
      <c r="M444" s="13"/>
    </row>
    <row r="445" spans="1:13" ht="24.4" customHeight="1">
      <c r="A445" s="213"/>
      <c r="B445" s="213"/>
      <c r="C445" s="214"/>
      <c r="D445" s="213"/>
      <c r="E445" s="215"/>
      <c r="F445" s="215" t="s">
        <v>522</v>
      </c>
      <c r="G445" s="13" t="s">
        <v>564</v>
      </c>
      <c r="H445" s="13" t="s">
        <v>524</v>
      </c>
      <c r="I445" s="13" t="s">
        <v>565</v>
      </c>
      <c r="J445" s="13" t="s">
        <v>566</v>
      </c>
      <c r="K445" s="13" t="s">
        <v>509</v>
      </c>
      <c r="L445" s="13" t="s">
        <v>563</v>
      </c>
      <c r="M445" s="13"/>
    </row>
    <row r="446" spans="1:13" ht="24.4" customHeight="1">
      <c r="A446" s="213"/>
      <c r="B446" s="213"/>
      <c r="C446" s="214"/>
      <c r="D446" s="213"/>
      <c r="E446" s="215"/>
      <c r="F446" s="215"/>
      <c r="G446" s="13" t="s">
        <v>567</v>
      </c>
      <c r="H446" s="13" t="s">
        <v>524</v>
      </c>
      <c r="I446" s="13" t="s">
        <v>568</v>
      </c>
      <c r="J446" s="13" t="s">
        <v>569</v>
      </c>
      <c r="K446" s="13" t="s">
        <v>509</v>
      </c>
      <c r="L446" s="13" t="s">
        <v>563</v>
      </c>
      <c r="M446" s="13"/>
    </row>
    <row r="447" spans="1:13" ht="24.4" customHeight="1">
      <c r="A447" s="213"/>
      <c r="B447" s="213"/>
      <c r="C447" s="214"/>
      <c r="D447" s="213"/>
      <c r="E447" s="215" t="s">
        <v>528</v>
      </c>
      <c r="F447" s="34" t="s">
        <v>529</v>
      </c>
      <c r="G447" s="13"/>
      <c r="H447" s="13"/>
      <c r="I447" s="13"/>
      <c r="J447" s="13"/>
      <c r="K447" s="13"/>
      <c r="L447" s="13"/>
      <c r="M447" s="13"/>
    </row>
    <row r="448" spans="1:13" ht="59.45" customHeight="1">
      <c r="A448" s="213"/>
      <c r="B448" s="213"/>
      <c r="C448" s="214"/>
      <c r="D448" s="213"/>
      <c r="E448" s="215"/>
      <c r="F448" s="34" t="s">
        <v>530</v>
      </c>
      <c r="G448" s="13" t="s">
        <v>980</v>
      </c>
      <c r="H448" s="13" t="s">
        <v>532</v>
      </c>
      <c r="I448" s="13" t="s">
        <v>980</v>
      </c>
      <c r="J448" s="13" t="s">
        <v>577</v>
      </c>
      <c r="K448" s="13" t="s">
        <v>573</v>
      </c>
      <c r="L448" s="13" t="s">
        <v>527</v>
      </c>
      <c r="M448" s="13"/>
    </row>
    <row r="449" spans="1:13" ht="24.4" customHeight="1">
      <c r="A449" s="213"/>
      <c r="B449" s="213"/>
      <c r="C449" s="214"/>
      <c r="D449" s="213"/>
      <c r="E449" s="215"/>
      <c r="F449" s="34" t="s">
        <v>536</v>
      </c>
      <c r="G449" s="13"/>
      <c r="H449" s="13"/>
      <c r="I449" s="13"/>
      <c r="J449" s="13"/>
      <c r="K449" s="13"/>
      <c r="L449" s="13"/>
      <c r="M449" s="13"/>
    </row>
    <row r="450" spans="1:13" ht="59.45" customHeight="1">
      <c r="A450" s="213"/>
      <c r="B450" s="213"/>
      <c r="C450" s="214"/>
      <c r="D450" s="213"/>
      <c r="E450" s="215"/>
      <c r="F450" s="34" t="s">
        <v>537</v>
      </c>
      <c r="G450" s="13" t="s">
        <v>981</v>
      </c>
      <c r="H450" s="13" t="s">
        <v>575</v>
      </c>
      <c r="I450" s="13" t="s">
        <v>982</v>
      </c>
      <c r="J450" s="13" t="s">
        <v>577</v>
      </c>
      <c r="K450" s="13" t="s">
        <v>573</v>
      </c>
      <c r="L450" s="13" t="s">
        <v>527</v>
      </c>
      <c r="M450" s="13"/>
    </row>
    <row r="451" spans="1:13" ht="24.4" customHeight="1">
      <c r="A451" s="213"/>
      <c r="B451" s="213"/>
      <c r="C451" s="214"/>
      <c r="D451" s="213"/>
      <c r="E451" s="34" t="s">
        <v>542</v>
      </c>
      <c r="F451" s="34" t="s">
        <v>543</v>
      </c>
      <c r="G451" s="13" t="s">
        <v>578</v>
      </c>
      <c r="H451" s="13" t="s">
        <v>545</v>
      </c>
      <c r="I451" s="13" t="s">
        <v>579</v>
      </c>
      <c r="J451" s="13" t="s">
        <v>566</v>
      </c>
      <c r="K451" s="13" t="s">
        <v>509</v>
      </c>
      <c r="L451" s="13" t="s">
        <v>548</v>
      </c>
      <c r="M451" s="13"/>
    </row>
    <row r="452" spans="1:13" ht="29.25" customHeight="1">
      <c r="A452" s="213" t="s">
        <v>161</v>
      </c>
      <c r="B452" s="213" t="s">
        <v>983</v>
      </c>
      <c r="C452" s="214">
        <v>40.5</v>
      </c>
      <c r="D452" s="213" t="s">
        <v>984</v>
      </c>
      <c r="E452" s="215" t="s">
        <v>504</v>
      </c>
      <c r="F452" s="34" t="s">
        <v>505</v>
      </c>
      <c r="G452" s="13" t="s">
        <v>551</v>
      </c>
      <c r="H452" s="13" t="s">
        <v>985</v>
      </c>
      <c r="I452" s="13" t="s">
        <v>986</v>
      </c>
      <c r="J452" s="13" t="s">
        <v>554</v>
      </c>
      <c r="K452" s="13" t="s">
        <v>555</v>
      </c>
      <c r="L452" s="13" t="s">
        <v>556</v>
      </c>
      <c r="M452" s="13"/>
    </row>
    <row r="453" spans="1:13" ht="24.4" customHeight="1">
      <c r="A453" s="213"/>
      <c r="B453" s="213"/>
      <c r="C453" s="214"/>
      <c r="D453" s="213"/>
      <c r="E453" s="215"/>
      <c r="F453" s="34" t="s">
        <v>511</v>
      </c>
      <c r="G453" s="13"/>
      <c r="H453" s="13"/>
      <c r="I453" s="13"/>
      <c r="J453" s="13"/>
      <c r="K453" s="13"/>
      <c r="L453" s="13"/>
      <c r="M453" s="13"/>
    </row>
    <row r="454" spans="1:13" ht="24.4" customHeight="1">
      <c r="A454" s="213"/>
      <c r="B454" s="213"/>
      <c r="C454" s="214"/>
      <c r="D454" s="213"/>
      <c r="E454" s="215"/>
      <c r="F454" s="34" t="s">
        <v>512</v>
      </c>
      <c r="G454" s="13"/>
      <c r="H454" s="13"/>
      <c r="I454" s="13"/>
      <c r="J454" s="13"/>
      <c r="K454" s="13"/>
      <c r="L454" s="13"/>
      <c r="M454" s="13"/>
    </row>
    <row r="455" spans="1:13" ht="29.25" customHeight="1">
      <c r="A455" s="213"/>
      <c r="B455" s="213"/>
      <c r="C455" s="214"/>
      <c r="D455" s="213"/>
      <c r="E455" s="215" t="s">
        <v>513</v>
      </c>
      <c r="F455" s="34" t="s">
        <v>514</v>
      </c>
      <c r="G455" s="13" t="s">
        <v>987</v>
      </c>
      <c r="H455" s="13" t="s">
        <v>764</v>
      </c>
      <c r="I455" s="13" t="s">
        <v>988</v>
      </c>
      <c r="J455" s="13" t="s">
        <v>989</v>
      </c>
      <c r="K455" s="13" t="s">
        <v>588</v>
      </c>
      <c r="L455" s="13" t="s">
        <v>548</v>
      </c>
      <c r="M455" s="13"/>
    </row>
    <row r="456" spans="1:13" ht="29.25" customHeight="1">
      <c r="A456" s="213"/>
      <c r="B456" s="213"/>
      <c r="C456" s="214"/>
      <c r="D456" s="213"/>
      <c r="E456" s="215"/>
      <c r="F456" s="34" t="s">
        <v>518</v>
      </c>
      <c r="G456" s="13" t="s">
        <v>990</v>
      </c>
      <c r="H456" s="13" t="s">
        <v>516</v>
      </c>
      <c r="I456" s="13" t="s">
        <v>991</v>
      </c>
      <c r="J456" s="13" t="s">
        <v>992</v>
      </c>
      <c r="K456" s="13" t="s">
        <v>588</v>
      </c>
      <c r="L456" s="13" t="s">
        <v>556</v>
      </c>
      <c r="M456" s="13"/>
    </row>
    <row r="457" spans="1:13" ht="24.4" customHeight="1">
      <c r="A457" s="213"/>
      <c r="B457" s="213"/>
      <c r="C457" s="214"/>
      <c r="D457" s="213"/>
      <c r="E457" s="215"/>
      <c r="F457" s="215" t="s">
        <v>522</v>
      </c>
      <c r="G457" s="13" t="s">
        <v>567</v>
      </c>
      <c r="H457" s="13" t="s">
        <v>524</v>
      </c>
      <c r="I457" s="13" t="s">
        <v>568</v>
      </c>
      <c r="J457" s="13" t="s">
        <v>569</v>
      </c>
      <c r="K457" s="13" t="s">
        <v>509</v>
      </c>
      <c r="L457" s="13" t="s">
        <v>563</v>
      </c>
      <c r="M457" s="13"/>
    </row>
    <row r="458" spans="1:13" ht="24.4" customHeight="1">
      <c r="A458" s="213"/>
      <c r="B458" s="213"/>
      <c r="C458" s="214"/>
      <c r="D458" s="213"/>
      <c r="E458" s="215"/>
      <c r="F458" s="215"/>
      <c r="G458" s="13" t="s">
        <v>564</v>
      </c>
      <c r="H458" s="13" t="s">
        <v>524</v>
      </c>
      <c r="I458" s="13" t="s">
        <v>565</v>
      </c>
      <c r="J458" s="13" t="s">
        <v>566</v>
      </c>
      <c r="K458" s="13" t="s">
        <v>509</v>
      </c>
      <c r="L458" s="13" t="s">
        <v>563</v>
      </c>
      <c r="M458" s="13"/>
    </row>
    <row r="459" spans="1:13" ht="24.4" customHeight="1">
      <c r="A459" s="213"/>
      <c r="B459" s="213"/>
      <c r="C459" s="214"/>
      <c r="D459" s="213"/>
      <c r="E459" s="215" t="s">
        <v>528</v>
      </c>
      <c r="F459" s="34" t="s">
        <v>529</v>
      </c>
      <c r="G459" s="13"/>
      <c r="H459" s="13"/>
      <c r="I459" s="13"/>
      <c r="J459" s="13"/>
      <c r="K459" s="13"/>
      <c r="L459" s="13"/>
      <c r="M459" s="13"/>
    </row>
    <row r="460" spans="1:13" ht="59.45" customHeight="1">
      <c r="A460" s="213"/>
      <c r="B460" s="213"/>
      <c r="C460" s="214"/>
      <c r="D460" s="213"/>
      <c r="E460" s="215"/>
      <c r="F460" s="34" t="s">
        <v>530</v>
      </c>
      <c r="G460" s="13" t="s">
        <v>993</v>
      </c>
      <c r="H460" s="13" t="s">
        <v>532</v>
      </c>
      <c r="I460" s="13" t="s">
        <v>994</v>
      </c>
      <c r="J460" s="13" t="s">
        <v>577</v>
      </c>
      <c r="K460" s="13" t="s">
        <v>573</v>
      </c>
      <c r="L460" s="13" t="s">
        <v>527</v>
      </c>
      <c r="M460" s="13"/>
    </row>
    <row r="461" spans="1:13" ht="24.4" customHeight="1">
      <c r="A461" s="213"/>
      <c r="B461" s="213"/>
      <c r="C461" s="214"/>
      <c r="D461" s="213"/>
      <c r="E461" s="215"/>
      <c r="F461" s="34" t="s">
        <v>536</v>
      </c>
      <c r="G461" s="13"/>
      <c r="H461" s="13"/>
      <c r="I461" s="13"/>
      <c r="J461" s="13"/>
      <c r="K461" s="13"/>
      <c r="L461" s="13"/>
      <c r="M461" s="13"/>
    </row>
    <row r="462" spans="1:13" ht="50.1" customHeight="1">
      <c r="A462" s="213"/>
      <c r="B462" s="213"/>
      <c r="C462" s="214"/>
      <c r="D462" s="213"/>
      <c r="E462" s="215"/>
      <c r="F462" s="34" t="s">
        <v>537</v>
      </c>
      <c r="G462" s="13" t="s">
        <v>995</v>
      </c>
      <c r="H462" s="13" t="s">
        <v>524</v>
      </c>
      <c r="I462" s="13" t="s">
        <v>996</v>
      </c>
      <c r="J462" s="13" t="s">
        <v>997</v>
      </c>
      <c r="K462" s="13" t="s">
        <v>573</v>
      </c>
      <c r="L462" s="13" t="s">
        <v>527</v>
      </c>
      <c r="M462" s="13"/>
    </row>
    <row r="463" spans="1:13" ht="24.4" customHeight="1">
      <c r="A463" s="213"/>
      <c r="B463" s="213"/>
      <c r="C463" s="214"/>
      <c r="D463" s="213"/>
      <c r="E463" s="34" t="s">
        <v>542</v>
      </c>
      <c r="F463" s="34" t="s">
        <v>543</v>
      </c>
      <c r="G463" s="13" t="s">
        <v>578</v>
      </c>
      <c r="H463" s="13" t="s">
        <v>545</v>
      </c>
      <c r="I463" s="13" t="s">
        <v>579</v>
      </c>
      <c r="J463" s="13" t="s">
        <v>566</v>
      </c>
      <c r="K463" s="13" t="s">
        <v>509</v>
      </c>
      <c r="L463" s="13" t="s">
        <v>548</v>
      </c>
      <c r="M463" s="13"/>
    </row>
    <row r="464" spans="1:13" ht="29.25" customHeight="1">
      <c r="A464" s="213" t="s">
        <v>161</v>
      </c>
      <c r="B464" s="213" t="s">
        <v>998</v>
      </c>
      <c r="C464" s="214">
        <v>167</v>
      </c>
      <c r="D464" s="213" t="s">
        <v>999</v>
      </c>
      <c r="E464" s="215" t="s">
        <v>504</v>
      </c>
      <c r="F464" s="34" t="s">
        <v>505</v>
      </c>
      <c r="G464" s="13" t="s">
        <v>551</v>
      </c>
      <c r="H464" s="13" t="s">
        <v>1000</v>
      </c>
      <c r="I464" s="13" t="s">
        <v>1001</v>
      </c>
      <c r="J464" s="13" t="s">
        <v>554</v>
      </c>
      <c r="K464" s="13" t="s">
        <v>555</v>
      </c>
      <c r="L464" s="13" t="s">
        <v>556</v>
      </c>
      <c r="M464" s="13"/>
    </row>
    <row r="465" spans="1:13" ht="24.4" customHeight="1">
      <c r="A465" s="213"/>
      <c r="B465" s="213"/>
      <c r="C465" s="214"/>
      <c r="D465" s="213"/>
      <c r="E465" s="215"/>
      <c r="F465" s="34" t="s">
        <v>511</v>
      </c>
      <c r="G465" s="13"/>
      <c r="H465" s="13"/>
      <c r="I465" s="13"/>
      <c r="J465" s="13"/>
      <c r="K465" s="13"/>
      <c r="L465" s="13"/>
      <c r="M465" s="13"/>
    </row>
    <row r="466" spans="1:13" ht="24.4" customHeight="1">
      <c r="A466" s="213"/>
      <c r="B466" s="213"/>
      <c r="C466" s="214"/>
      <c r="D466" s="213"/>
      <c r="E466" s="215"/>
      <c r="F466" s="34" t="s">
        <v>512</v>
      </c>
      <c r="G466" s="13"/>
      <c r="H466" s="13"/>
      <c r="I466" s="13"/>
      <c r="J466" s="13"/>
      <c r="K466" s="13"/>
      <c r="L466" s="13"/>
      <c r="M466" s="13"/>
    </row>
    <row r="467" spans="1:13" ht="24.4" customHeight="1">
      <c r="A467" s="213"/>
      <c r="B467" s="213"/>
      <c r="C467" s="214"/>
      <c r="D467" s="213"/>
      <c r="E467" s="215" t="s">
        <v>513</v>
      </c>
      <c r="F467" s="215" t="s">
        <v>514</v>
      </c>
      <c r="G467" s="13" t="s">
        <v>584</v>
      </c>
      <c r="H467" s="13" t="s">
        <v>585</v>
      </c>
      <c r="I467" s="13" t="s">
        <v>586</v>
      </c>
      <c r="J467" s="13" t="s">
        <v>587</v>
      </c>
      <c r="K467" s="13" t="s">
        <v>588</v>
      </c>
      <c r="L467" s="13" t="s">
        <v>548</v>
      </c>
      <c r="M467" s="13"/>
    </row>
    <row r="468" spans="1:13" ht="39.6" customHeight="1">
      <c r="A468" s="213"/>
      <c r="B468" s="213"/>
      <c r="C468" s="214"/>
      <c r="D468" s="213"/>
      <c r="E468" s="215"/>
      <c r="F468" s="215"/>
      <c r="G468" s="13" t="s">
        <v>589</v>
      </c>
      <c r="H468" s="13" t="s">
        <v>590</v>
      </c>
      <c r="I468" s="13" t="s">
        <v>591</v>
      </c>
      <c r="J468" s="13" t="s">
        <v>592</v>
      </c>
      <c r="K468" s="13" t="s">
        <v>593</v>
      </c>
      <c r="L468" s="13" t="s">
        <v>548</v>
      </c>
      <c r="M468" s="13"/>
    </row>
    <row r="469" spans="1:13" ht="24.4" customHeight="1">
      <c r="A469" s="213"/>
      <c r="B469" s="213"/>
      <c r="C469" s="214"/>
      <c r="D469" s="213"/>
      <c r="E469" s="215"/>
      <c r="F469" s="215"/>
      <c r="G469" s="13" t="s">
        <v>608</v>
      </c>
      <c r="H469" s="13" t="s">
        <v>585</v>
      </c>
      <c r="I469" s="13" t="s">
        <v>609</v>
      </c>
      <c r="J469" s="13" t="s">
        <v>587</v>
      </c>
      <c r="K469" s="13" t="s">
        <v>588</v>
      </c>
      <c r="L469" s="13" t="s">
        <v>548</v>
      </c>
      <c r="M469" s="13"/>
    </row>
    <row r="470" spans="1:13" ht="24.4" customHeight="1">
      <c r="A470" s="213"/>
      <c r="B470" s="213"/>
      <c r="C470" s="214"/>
      <c r="D470" s="213"/>
      <c r="E470" s="215"/>
      <c r="F470" s="34" t="s">
        <v>518</v>
      </c>
      <c r="G470" s="13" t="s">
        <v>610</v>
      </c>
      <c r="H470" s="13" t="s">
        <v>524</v>
      </c>
      <c r="I470" s="13" t="s">
        <v>611</v>
      </c>
      <c r="J470" s="13" t="s">
        <v>562</v>
      </c>
      <c r="K470" s="13" t="s">
        <v>509</v>
      </c>
      <c r="L470" s="13" t="s">
        <v>563</v>
      </c>
      <c r="M470" s="13"/>
    </row>
    <row r="471" spans="1:13" ht="24.4" customHeight="1">
      <c r="A471" s="213"/>
      <c r="B471" s="213"/>
      <c r="C471" s="214"/>
      <c r="D471" s="213"/>
      <c r="E471" s="215"/>
      <c r="F471" s="215" t="s">
        <v>522</v>
      </c>
      <c r="G471" s="13" t="s">
        <v>567</v>
      </c>
      <c r="H471" s="13" t="s">
        <v>524</v>
      </c>
      <c r="I471" s="13" t="s">
        <v>568</v>
      </c>
      <c r="J471" s="13" t="s">
        <v>569</v>
      </c>
      <c r="K471" s="13" t="s">
        <v>509</v>
      </c>
      <c r="L471" s="13" t="s">
        <v>563</v>
      </c>
      <c r="M471" s="13"/>
    </row>
    <row r="472" spans="1:13" ht="24.4" customHeight="1">
      <c r="A472" s="213"/>
      <c r="B472" s="213"/>
      <c r="C472" s="214"/>
      <c r="D472" s="213"/>
      <c r="E472" s="215"/>
      <c r="F472" s="215"/>
      <c r="G472" s="13" t="s">
        <v>564</v>
      </c>
      <c r="H472" s="13" t="s">
        <v>524</v>
      </c>
      <c r="I472" s="13" t="s">
        <v>565</v>
      </c>
      <c r="J472" s="13" t="s">
        <v>566</v>
      </c>
      <c r="K472" s="13" t="s">
        <v>509</v>
      </c>
      <c r="L472" s="13" t="s">
        <v>563</v>
      </c>
      <c r="M472" s="13"/>
    </row>
    <row r="473" spans="1:13" ht="24.4" customHeight="1">
      <c r="A473" s="213"/>
      <c r="B473" s="213"/>
      <c r="C473" s="214"/>
      <c r="D473" s="213"/>
      <c r="E473" s="215" t="s">
        <v>528</v>
      </c>
      <c r="F473" s="34" t="s">
        <v>529</v>
      </c>
      <c r="G473" s="13"/>
      <c r="H473" s="13"/>
      <c r="I473" s="13"/>
      <c r="J473" s="13"/>
      <c r="K473" s="13"/>
      <c r="L473" s="13"/>
      <c r="M473" s="13"/>
    </row>
    <row r="474" spans="1:13" ht="59.45" customHeight="1">
      <c r="A474" s="213"/>
      <c r="B474" s="213"/>
      <c r="C474" s="214"/>
      <c r="D474" s="213"/>
      <c r="E474" s="215"/>
      <c r="F474" s="34" t="s">
        <v>530</v>
      </c>
      <c r="G474" s="13" t="s">
        <v>612</v>
      </c>
      <c r="H474" s="13" t="s">
        <v>532</v>
      </c>
      <c r="I474" s="13" t="s">
        <v>613</v>
      </c>
      <c r="J474" s="13" t="s">
        <v>577</v>
      </c>
      <c r="K474" s="13" t="s">
        <v>573</v>
      </c>
      <c r="L474" s="13" t="s">
        <v>527</v>
      </c>
      <c r="M474" s="13"/>
    </row>
    <row r="475" spans="1:13" ht="24.4" customHeight="1">
      <c r="A475" s="213"/>
      <c r="B475" s="213"/>
      <c r="C475" s="214"/>
      <c r="D475" s="213"/>
      <c r="E475" s="215"/>
      <c r="F475" s="34" t="s">
        <v>536</v>
      </c>
      <c r="G475" s="13"/>
      <c r="H475" s="13"/>
      <c r="I475" s="13"/>
      <c r="J475" s="13"/>
      <c r="K475" s="13"/>
      <c r="L475" s="13"/>
      <c r="M475" s="13"/>
    </row>
    <row r="476" spans="1:13" ht="59.45" customHeight="1">
      <c r="A476" s="213"/>
      <c r="B476" s="213"/>
      <c r="C476" s="214"/>
      <c r="D476" s="213"/>
      <c r="E476" s="215"/>
      <c r="F476" s="34" t="s">
        <v>537</v>
      </c>
      <c r="G476" s="13" t="s">
        <v>574</v>
      </c>
      <c r="H476" s="13" t="s">
        <v>575</v>
      </c>
      <c r="I476" s="13" t="s">
        <v>576</v>
      </c>
      <c r="J476" s="13" t="s">
        <v>577</v>
      </c>
      <c r="K476" s="13" t="s">
        <v>573</v>
      </c>
      <c r="L476" s="13" t="s">
        <v>527</v>
      </c>
      <c r="M476" s="13"/>
    </row>
    <row r="477" spans="1:13" ht="24.4" customHeight="1">
      <c r="A477" s="213"/>
      <c r="B477" s="213"/>
      <c r="C477" s="214"/>
      <c r="D477" s="213"/>
      <c r="E477" s="34" t="s">
        <v>542</v>
      </c>
      <c r="F477" s="34" t="s">
        <v>543</v>
      </c>
      <c r="G477" s="13" t="s">
        <v>578</v>
      </c>
      <c r="H477" s="13" t="s">
        <v>545</v>
      </c>
      <c r="I477" s="13" t="s">
        <v>579</v>
      </c>
      <c r="J477" s="13" t="s">
        <v>566</v>
      </c>
      <c r="K477" s="13" t="s">
        <v>509</v>
      </c>
      <c r="L477" s="13" t="s">
        <v>548</v>
      </c>
      <c r="M477" s="13"/>
    </row>
    <row r="478" spans="1:13" ht="29.25" customHeight="1">
      <c r="A478" s="213" t="s">
        <v>161</v>
      </c>
      <c r="B478" s="213" t="s">
        <v>1002</v>
      </c>
      <c r="C478" s="214">
        <v>44.1</v>
      </c>
      <c r="D478" s="213" t="s">
        <v>1003</v>
      </c>
      <c r="E478" s="215" t="s">
        <v>504</v>
      </c>
      <c r="F478" s="34" t="s">
        <v>505</v>
      </c>
      <c r="G478" s="13" t="s">
        <v>834</v>
      </c>
      <c r="H478" s="13" t="s">
        <v>1004</v>
      </c>
      <c r="I478" s="13" t="s">
        <v>1005</v>
      </c>
      <c r="J478" s="13" t="s">
        <v>837</v>
      </c>
      <c r="K478" s="13" t="s">
        <v>555</v>
      </c>
      <c r="L478" s="13" t="s">
        <v>556</v>
      </c>
      <c r="M478" s="13"/>
    </row>
    <row r="479" spans="1:13" ht="24.4" customHeight="1">
      <c r="A479" s="213"/>
      <c r="B479" s="213"/>
      <c r="C479" s="214"/>
      <c r="D479" s="213"/>
      <c r="E479" s="215"/>
      <c r="F479" s="34" t="s">
        <v>511</v>
      </c>
      <c r="G479" s="13"/>
      <c r="H479" s="13"/>
      <c r="I479" s="13"/>
      <c r="J479" s="13"/>
      <c r="K479" s="13"/>
      <c r="L479" s="13"/>
      <c r="M479" s="13"/>
    </row>
    <row r="480" spans="1:13" ht="24.4" customHeight="1">
      <c r="A480" s="213"/>
      <c r="B480" s="213"/>
      <c r="C480" s="214"/>
      <c r="D480" s="213"/>
      <c r="E480" s="215"/>
      <c r="F480" s="34" t="s">
        <v>512</v>
      </c>
      <c r="G480" s="13"/>
      <c r="H480" s="13"/>
      <c r="I480" s="13"/>
      <c r="J480" s="13"/>
      <c r="K480" s="13"/>
      <c r="L480" s="13"/>
      <c r="M480" s="13"/>
    </row>
    <row r="481" spans="1:13" ht="24.4" customHeight="1">
      <c r="A481" s="213"/>
      <c r="B481" s="213"/>
      <c r="C481" s="214"/>
      <c r="D481" s="213"/>
      <c r="E481" s="215" t="s">
        <v>513</v>
      </c>
      <c r="F481" s="215" t="s">
        <v>514</v>
      </c>
      <c r="G481" s="13" t="s">
        <v>838</v>
      </c>
      <c r="H481" s="13" t="s">
        <v>839</v>
      </c>
      <c r="I481" s="13"/>
      <c r="J481" s="13"/>
      <c r="K481" s="13"/>
      <c r="L481" s="13"/>
      <c r="M481" s="13"/>
    </row>
    <row r="482" spans="1:13" ht="29.25" customHeight="1">
      <c r="A482" s="213"/>
      <c r="B482" s="213"/>
      <c r="C482" s="214"/>
      <c r="D482" s="213"/>
      <c r="E482" s="215"/>
      <c r="F482" s="215"/>
      <c r="G482" s="13" t="s">
        <v>840</v>
      </c>
      <c r="H482" s="13" t="s">
        <v>1006</v>
      </c>
      <c r="I482" s="13" t="s">
        <v>842</v>
      </c>
      <c r="J482" s="13" t="s">
        <v>843</v>
      </c>
      <c r="K482" s="13" t="s">
        <v>674</v>
      </c>
      <c r="L482" s="13" t="s">
        <v>548</v>
      </c>
      <c r="M482" s="13"/>
    </row>
    <row r="483" spans="1:13" ht="24.4" customHeight="1">
      <c r="A483" s="213"/>
      <c r="B483" s="213"/>
      <c r="C483" s="214"/>
      <c r="D483" s="213"/>
      <c r="E483" s="215"/>
      <c r="F483" s="34" t="s">
        <v>518</v>
      </c>
      <c r="G483" s="13" t="s">
        <v>844</v>
      </c>
      <c r="H483" s="13" t="s">
        <v>524</v>
      </c>
      <c r="I483" s="13" t="s">
        <v>845</v>
      </c>
      <c r="J483" s="13" t="s">
        <v>800</v>
      </c>
      <c r="K483" s="13" t="s">
        <v>520</v>
      </c>
      <c r="L483" s="13" t="s">
        <v>563</v>
      </c>
      <c r="M483" s="13"/>
    </row>
    <row r="484" spans="1:13" ht="24.4" customHeight="1">
      <c r="A484" s="213"/>
      <c r="B484" s="213"/>
      <c r="C484" s="214"/>
      <c r="D484" s="213"/>
      <c r="E484" s="215"/>
      <c r="F484" s="34" t="s">
        <v>522</v>
      </c>
      <c r="G484" s="13" t="s">
        <v>763</v>
      </c>
      <c r="H484" s="13" t="s">
        <v>1007</v>
      </c>
      <c r="I484" s="13" t="s">
        <v>1008</v>
      </c>
      <c r="J484" s="13" t="s">
        <v>800</v>
      </c>
      <c r="K484" s="13" t="s">
        <v>520</v>
      </c>
      <c r="L484" s="13" t="s">
        <v>548</v>
      </c>
      <c r="M484" s="13"/>
    </row>
    <row r="485" spans="1:13" ht="24.4" customHeight="1">
      <c r="A485" s="213"/>
      <c r="B485" s="213"/>
      <c r="C485" s="214"/>
      <c r="D485" s="213"/>
      <c r="E485" s="215" t="s">
        <v>528</v>
      </c>
      <c r="F485" s="34" t="s">
        <v>529</v>
      </c>
      <c r="G485" s="13"/>
      <c r="H485" s="13"/>
      <c r="I485" s="13"/>
      <c r="J485" s="13"/>
      <c r="K485" s="13"/>
      <c r="L485" s="13"/>
      <c r="M485" s="13"/>
    </row>
    <row r="486" spans="1:13" ht="50.1" customHeight="1">
      <c r="A486" s="213"/>
      <c r="B486" s="213"/>
      <c r="C486" s="214"/>
      <c r="D486" s="213"/>
      <c r="E486" s="215"/>
      <c r="F486" s="34" t="s">
        <v>530</v>
      </c>
      <c r="G486" s="13" t="s">
        <v>848</v>
      </c>
      <c r="H486" s="13" t="s">
        <v>849</v>
      </c>
      <c r="I486" s="13" t="s">
        <v>850</v>
      </c>
      <c r="J486" s="13" t="s">
        <v>851</v>
      </c>
      <c r="K486" s="13" t="s">
        <v>535</v>
      </c>
      <c r="L486" s="13" t="s">
        <v>527</v>
      </c>
      <c r="M486" s="13"/>
    </row>
    <row r="487" spans="1:13" ht="24.4" customHeight="1">
      <c r="A487" s="213"/>
      <c r="B487" s="213"/>
      <c r="C487" s="214"/>
      <c r="D487" s="213"/>
      <c r="E487" s="215"/>
      <c r="F487" s="34" t="s">
        <v>536</v>
      </c>
      <c r="G487" s="13" t="s">
        <v>852</v>
      </c>
      <c r="H487" s="13" t="s">
        <v>853</v>
      </c>
      <c r="I487" s="13"/>
      <c r="J487" s="13"/>
      <c r="K487" s="13" t="s">
        <v>853</v>
      </c>
      <c r="L487" s="13" t="s">
        <v>527</v>
      </c>
      <c r="M487" s="13"/>
    </row>
    <row r="488" spans="1:13" ht="59.45" customHeight="1">
      <c r="A488" s="213"/>
      <c r="B488" s="213"/>
      <c r="C488" s="214"/>
      <c r="D488" s="213"/>
      <c r="E488" s="215"/>
      <c r="F488" s="34" t="s">
        <v>537</v>
      </c>
      <c r="G488" s="13" t="s">
        <v>854</v>
      </c>
      <c r="H488" s="13" t="s">
        <v>532</v>
      </c>
      <c r="I488" s="13" t="s">
        <v>855</v>
      </c>
      <c r="J488" s="13" t="s">
        <v>856</v>
      </c>
      <c r="K488" s="13" t="s">
        <v>535</v>
      </c>
      <c r="L488" s="13" t="s">
        <v>527</v>
      </c>
      <c r="M488" s="13"/>
    </row>
    <row r="489" spans="1:13" ht="29.25" customHeight="1">
      <c r="A489" s="213"/>
      <c r="B489" s="213"/>
      <c r="C489" s="214"/>
      <c r="D489" s="213"/>
      <c r="E489" s="34" t="s">
        <v>542</v>
      </c>
      <c r="F489" s="34" t="s">
        <v>543</v>
      </c>
      <c r="G489" s="13" t="s">
        <v>857</v>
      </c>
      <c r="H489" s="13" t="s">
        <v>545</v>
      </c>
      <c r="I489" s="13" t="s">
        <v>858</v>
      </c>
      <c r="J489" s="13" t="s">
        <v>859</v>
      </c>
      <c r="K489" s="13" t="s">
        <v>520</v>
      </c>
      <c r="L489" s="13" t="s">
        <v>548</v>
      </c>
      <c r="M489" s="13"/>
    </row>
    <row r="490" spans="1:13" ht="29.25" customHeight="1">
      <c r="A490" s="213" t="s">
        <v>161</v>
      </c>
      <c r="B490" s="213" t="s">
        <v>1009</v>
      </c>
      <c r="C490" s="214">
        <v>30</v>
      </c>
      <c r="D490" s="213" t="s">
        <v>1010</v>
      </c>
      <c r="E490" s="215" t="s">
        <v>504</v>
      </c>
      <c r="F490" s="34" t="s">
        <v>505</v>
      </c>
      <c r="G490" s="13" t="s">
        <v>551</v>
      </c>
      <c r="H490" s="13" t="s">
        <v>903</v>
      </c>
      <c r="I490" s="13" t="s">
        <v>1011</v>
      </c>
      <c r="J490" s="13" t="s">
        <v>554</v>
      </c>
      <c r="K490" s="13" t="s">
        <v>555</v>
      </c>
      <c r="L490" s="13" t="s">
        <v>556</v>
      </c>
      <c r="M490" s="13"/>
    </row>
    <row r="491" spans="1:13" ht="24.4" customHeight="1">
      <c r="A491" s="213"/>
      <c r="B491" s="213"/>
      <c r="C491" s="214"/>
      <c r="D491" s="213"/>
      <c r="E491" s="215"/>
      <c r="F491" s="34" t="s">
        <v>511</v>
      </c>
      <c r="G491" s="13"/>
      <c r="H491" s="13"/>
      <c r="I491" s="13"/>
      <c r="J491" s="13"/>
      <c r="K491" s="13"/>
      <c r="L491" s="13"/>
      <c r="M491" s="13"/>
    </row>
    <row r="492" spans="1:13" ht="24.4" customHeight="1">
      <c r="A492" s="213"/>
      <c r="B492" s="213"/>
      <c r="C492" s="214"/>
      <c r="D492" s="213"/>
      <c r="E492" s="215"/>
      <c r="F492" s="34" t="s">
        <v>512</v>
      </c>
      <c r="G492" s="13"/>
      <c r="H492" s="13"/>
      <c r="I492" s="13"/>
      <c r="J492" s="13"/>
      <c r="K492" s="13"/>
      <c r="L492" s="13"/>
      <c r="M492" s="13"/>
    </row>
    <row r="493" spans="1:13" ht="24.4" customHeight="1">
      <c r="A493" s="213"/>
      <c r="B493" s="213"/>
      <c r="C493" s="214"/>
      <c r="D493" s="213"/>
      <c r="E493" s="215" t="s">
        <v>513</v>
      </c>
      <c r="F493" s="215" t="s">
        <v>514</v>
      </c>
      <c r="G493" s="13" t="s">
        <v>608</v>
      </c>
      <c r="H493" s="13" t="s">
        <v>585</v>
      </c>
      <c r="I493" s="13" t="s">
        <v>609</v>
      </c>
      <c r="J493" s="13" t="s">
        <v>587</v>
      </c>
      <c r="K493" s="13" t="s">
        <v>588</v>
      </c>
      <c r="L493" s="13" t="s">
        <v>548</v>
      </c>
      <c r="M493" s="13"/>
    </row>
    <row r="494" spans="1:13" ht="24.4" customHeight="1">
      <c r="A494" s="213"/>
      <c r="B494" s="213"/>
      <c r="C494" s="214"/>
      <c r="D494" s="213"/>
      <c r="E494" s="215"/>
      <c r="F494" s="215"/>
      <c r="G494" s="13" t="s">
        <v>584</v>
      </c>
      <c r="H494" s="13" t="s">
        <v>585</v>
      </c>
      <c r="I494" s="13" t="s">
        <v>586</v>
      </c>
      <c r="J494" s="13" t="s">
        <v>587</v>
      </c>
      <c r="K494" s="13" t="s">
        <v>588</v>
      </c>
      <c r="L494" s="13" t="s">
        <v>548</v>
      </c>
      <c r="M494" s="13"/>
    </row>
    <row r="495" spans="1:13" ht="39.6" customHeight="1">
      <c r="A495" s="213"/>
      <c r="B495" s="213"/>
      <c r="C495" s="214"/>
      <c r="D495" s="213"/>
      <c r="E495" s="215"/>
      <c r="F495" s="215"/>
      <c r="G495" s="13" t="s">
        <v>589</v>
      </c>
      <c r="H495" s="13" t="s">
        <v>590</v>
      </c>
      <c r="I495" s="13" t="s">
        <v>591</v>
      </c>
      <c r="J495" s="13" t="s">
        <v>592</v>
      </c>
      <c r="K495" s="13" t="s">
        <v>593</v>
      </c>
      <c r="L495" s="13" t="s">
        <v>548</v>
      </c>
      <c r="M495" s="13"/>
    </row>
    <row r="496" spans="1:13" ht="24.4" customHeight="1">
      <c r="A496" s="213"/>
      <c r="B496" s="213"/>
      <c r="C496" s="214"/>
      <c r="D496" s="213"/>
      <c r="E496" s="215"/>
      <c r="F496" s="34" t="s">
        <v>518</v>
      </c>
      <c r="G496" s="13" t="s">
        <v>610</v>
      </c>
      <c r="H496" s="13" t="s">
        <v>524</v>
      </c>
      <c r="I496" s="13" t="s">
        <v>611</v>
      </c>
      <c r="J496" s="13" t="s">
        <v>562</v>
      </c>
      <c r="K496" s="13" t="s">
        <v>509</v>
      </c>
      <c r="L496" s="13" t="s">
        <v>563</v>
      </c>
      <c r="M496" s="13"/>
    </row>
    <row r="497" spans="1:13" ht="24.4" customHeight="1">
      <c r="A497" s="213"/>
      <c r="B497" s="213"/>
      <c r="C497" s="214"/>
      <c r="D497" s="213"/>
      <c r="E497" s="215"/>
      <c r="F497" s="215" t="s">
        <v>522</v>
      </c>
      <c r="G497" s="13" t="s">
        <v>567</v>
      </c>
      <c r="H497" s="13" t="s">
        <v>524</v>
      </c>
      <c r="I497" s="13" t="s">
        <v>568</v>
      </c>
      <c r="J497" s="13" t="s">
        <v>569</v>
      </c>
      <c r="K497" s="13" t="s">
        <v>509</v>
      </c>
      <c r="L497" s="13" t="s">
        <v>563</v>
      </c>
      <c r="M497" s="13"/>
    </row>
    <row r="498" spans="1:13" ht="24.4" customHeight="1">
      <c r="A498" s="213"/>
      <c r="B498" s="213"/>
      <c r="C498" s="214"/>
      <c r="D498" s="213"/>
      <c r="E498" s="215"/>
      <c r="F498" s="215"/>
      <c r="G498" s="13" t="s">
        <v>564</v>
      </c>
      <c r="H498" s="13" t="s">
        <v>524</v>
      </c>
      <c r="I498" s="13" t="s">
        <v>565</v>
      </c>
      <c r="J498" s="13" t="s">
        <v>566</v>
      </c>
      <c r="K498" s="13" t="s">
        <v>509</v>
      </c>
      <c r="L498" s="13" t="s">
        <v>563</v>
      </c>
      <c r="M498" s="13"/>
    </row>
    <row r="499" spans="1:13" ht="24.4" customHeight="1">
      <c r="A499" s="213"/>
      <c r="B499" s="213"/>
      <c r="C499" s="214"/>
      <c r="D499" s="213"/>
      <c r="E499" s="215" t="s">
        <v>528</v>
      </c>
      <c r="F499" s="34" t="s">
        <v>529</v>
      </c>
      <c r="G499" s="13"/>
      <c r="H499" s="13"/>
      <c r="I499" s="13"/>
      <c r="J499" s="13"/>
      <c r="K499" s="13"/>
      <c r="L499" s="13"/>
      <c r="M499" s="13"/>
    </row>
    <row r="500" spans="1:13" ht="59.45" customHeight="1">
      <c r="A500" s="213"/>
      <c r="B500" s="213"/>
      <c r="C500" s="214"/>
      <c r="D500" s="213"/>
      <c r="E500" s="215"/>
      <c r="F500" s="34" t="s">
        <v>530</v>
      </c>
      <c r="G500" s="13" t="s">
        <v>612</v>
      </c>
      <c r="H500" s="13" t="s">
        <v>532</v>
      </c>
      <c r="I500" s="13" t="s">
        <v>613</v>
      </c>
      <c r="J500" s="13" t="s">
        <v>577</v>
      </c>
      <c r="K500" s="13" t="s">
        <v>573</v>
      </c>
      <c r="L500" s="13" t="s">
        <v>527</v>
      </c>
      <c r="M500" s="13"/>
    </row>
    <row r="501" spans="1:13" ht="24.4" customHeight="1">
      <c r="A501" s="213"/>
      <c r="B501" s="213"/>
      <c r="C501" s="214"/>
      <c r="D501" s="213"/>
      <c r="E501" s="215"/>
      <c r="F501" s="34" t="s">
        <v>536</v>
      </c>
      <c r="G501" s="13"/>
      <c r="H501" s="13"/>
      <c r="I501" s="13"/>
      <c r="J501" s="13"/>
      <c r="K501" s="13"/>
      <c r="L501" s="13"/>
      <c r="M501" s="13"/>
    </row>
    <row r="502" spans="1:13" ht="59.45" customHeight="1">
      <c r="A502" s="213"/>
      <c r="B502" s="213"/>
      <c r="C502" s="214"/>
      <c r="D502" s="213"/>
      <c r="E502" s="215"/>
      <c r="F502" s="34" t="s">
        <v>537</v>
      </c>
      <c r="G502" s="13" t="s">
        <v>574</v>
      </c>
      <c r="H502" s="13" t="s">
        <v>575</v>
      </c>
      <c r="I502" s="13" t="s">
        <v>576</v>
      </c>
      <c r="J502" s="13" t="s">
        <v>577</v>
      </c>
      <c r="K502" s="13" t="s">
        <v>573</v>
      </c>
      <c r="L502" s="13" t="s">
        <v>527</v>
      </c>
      <c r="M502" s="13"/>
    </row>
    <row r="503" spans="1:13" ht="24.4" customHeight="1">
      <c r="A503" s="213"/>
      <c r="B503" s="213"/>
      <c r="C503" s="214"/>
      <c r="D503" s="213"/>
      <c r="E503" s="34" t="s">
        <v>542</v>
      </c>
      <c r="F503" s="34" t="s">
        <v>543</v>
      </c>
      <c r="G503" s="13" t="s">
        <v>578</v>
      </c>
      <c r="H503" s="13" t="s">
        <v>545</v>
      </c>
      <c r="I503" s="13" t="s">
        <v>579</v>
      </c>
      <c r="J503" s="13" t="s">
        <v>566</v>
      </c>
      <c r="K503" s="13" t="s">
        <v>509</v>
      </c>
      <c r="L503" s="13" t="s">
        <v>548</v>
      </c>
      <c r="M503" s="13"/>
    </row>
    <row r="504" spans="1:13" ht="29.25" customHeight="1">
      <c r="A504" s="213" t="s">
        <v>161</v>
      </c>
      <c r="B504" s="213" t="s">
        <v>1012</v>
      </c>
      <c r="C504" s="214">
        <v>70</v>
      </c>
      <c r="D504" s="213" t="s">
        <v>1013</v>
      </c>
      <c r="E504" s="215" t="s">
        <v>504</v>
      </c>
      <c r="F504" s="34" t="s">
        <v>505</v>
      </c>
      <c r="G504" s="13" t="s">
        <v>551</v>
      </c>
      <c r="H504" s="13" t="s">
        <v>1014</v>
      </c>
      <c r="I504" s="13" t="s">
        <v>1015</v>
      </c>
      <c r="J504" s="13" t="s">
        <v>554</v>
      </c>
      <c r="K504" s="13" t="s">
        <v>555</v>
      </c>
      <c r="L504" s="13" t="s">
        <v>556</v>
      </c>
      <c r="M504" s="13"/>
    </row>
    <row r="505" spans="1:13" ht="24.4" customHeight="1">
      <c r="A505" s="213"/>
      <c r="B505" s="213"/>
      <c r="C505" s="214"/>
      <c r="D505" s="213"/>
      <c r="E505" s="215"/>
      <c r="F505" s="34" t="s">
        <v>511</v>
      </c>
      <c r="G505" s="13"/>
      <c r="H505" s="13"/>
      <c r="I505" s="13"/>
      <c r="J505" s="13"/>
      <c r="K505" s="13"/>
      <c r="L505" s="13"/>
      <c r="M505" s="13"/>
    </row>
    <row r="506" spans="1:13" ht="24.4" customHeight="1">
      <c r="A506" s="213"/>
      <c r="B506" s="213"/>
      <c r="C506" s="214"/>
      <c r="D506" s="213"/>
      <c r="E506" s="215"/>
      <c r="F506" s="34" t="s">
        <v>512</v>
      </c>
      <c r="G506" s="13"/>
      <c r="H506" s="13"/>
      <c r="I506" s="13"/>
      <c r="J506" s="13"/>
      <c r="K506" s="13"/>
      <c r="L506" s="13"/>
      <c r="M506" s="13"/>
    </row>
    <row r="507" spans="1:13" ht="24.4" customHeight="1">
      <c r="A507" s="213"/>
      <c r="B507" s="213"/>
      <c r="C507" s="214"/>
      <c r="D507" s="213"/>
      <c r="E507" s="215" t="s">
        <v>513</v>
      </c>
      <c r="F507" s="215" t="s">
        <v>514</v>
      </c>
      <c r="G507" s="13" t="s">
        <v>584</v>
      </c>
      <c r="H507" s="13" t="s">
        <v>585</v>
      </c>
      <c r="I507" s="13" t="s">
        <v>586</v>
      </c>
      <c r="J507" s="13" t="s">
        <v>587</v>
      </c>
      <c r="K507" s="13" t="s">
        <v>588</v>
      </c>
      <c r="L507" s="13" t="s">
        <v>548</v>
      </c>
      <c r="M507" s="13"/>
    </row>
    <row r="508" spans="1:13" ht="39.6" customHeight="1">
      <c r="A508" s="213"/>
      <c r="B508" s="213"/>
      <c r="C508" s="214"/>
      <c r="D508" s="213"/>
      <c r="E508" s="215"/>
      <c r="F508" s="215"/>
      <c r="G508" s="13" t="s">
        <v>589</v>
      </c>
      <c r="H508" s="13" t="s">
        <v>590</v>
      </c>
      <c r="I508" s="13" t="s">
        <v>591</v>
      </c>
      <c r="J508" s="13" t="s">
        <v>592</v>
      </c>
      <c r="K508" s="13" t="s">
        <v>593</v>
      </c>
      <c r="L508" s="13" t="s">
        <v>548</v>
      </c>
      <c r="M508" s="13"/>
    </row>
    <row r="509" spans="1:13" ht="24.4" customHeight="1">
      <c r="A509" s="213"/>
      <c r="B509" s="213"/>
      <c r="C509" s="214"/>
      <c r="D509" s="213"/>
      <c r="E509" s="215"/>
      <c r="F509" s="215"/>
      <c r="G509" s="13" t="s">
        <v>1016</v>
      </c>
      <c r="H509" s="13" t="s">
        <v>674</v>
      </c>
      <c r="I509" s="13" t="s">
        <v>1017</v>
      </c>
      <c r="J509" s="13" t="s">
        <v>587</v>
      </c>
      <c r="K509" s="13" t="s">
        <v>588</v>
      </c>
      <c r="L509" s="13" t="s">
        <v>548</v>
      </c>
      <c r="M509" s="13"/>
    </row>
    <row r="510" spans="1:13" ht="24.4" customHeight="1">
      <c r="A510" s="213"/>
      <c r="B510" s="213"/>
      <c r="C510" s="214"/>
      <c r="D510" s="213"/>
      <c r="E510" s="215"/>
      <c r="F510" s="34" t="s">
        <v>518</v>
      </c>
      <c r="G510" s="13" t="s">
        <v>1018</v>
      </c>
      <c r="H510" s="13" t="s">
        <v>524</v>
      </c>
      <c r="I510" s="13" t="s">
        <v>1019</v>
      </c>
      <c r="J510" s="13" t="s">
        <v>562</v>
      </c>
      <c r="K510" s="13" t="s">
        <v>509</v>
      </c>
      <c r="L510" s="13" t="s">
        <v>563</v>
      </c>
      <c r="M510" s="13"/>
    </row>
    <row r="511" spans="1:13" ht="24.4" customHeight="1">
      <c r="A511" s="213"/>
      <c r="B511" s="213"/>
      <c r="C511" s="214"/>
      <c r="D511" s="213"/>
      <c r="E511" s="215"/>
      <c r="F511" s="215" t="s">
        <v>522</v>
      </c>
      <c r="G511" s="13" t="s">
        <v>567</v>
      </c>
      <c r="H511" s="13" t="s">
        <v>524</v>
      </c>
      <c r="I511" s="13" t="s">
        <v>568</v>
      </c>
      <c r="J511" s="13" t="s">
        <v>569</v>
      </c>
      <c r="K511" s="13" t="s">
        <v>509</v>
      </c>
      <c r="L511" s="13" t="s">
        <v>563</v>
      </c>
      <c r="M511" s="13"/>
    </row>
    <row r="512" spans="1:13" ht="24.4" customHeight="1">
      <c r="A512" s="213"/>
      <c r="B512" s="213"/>
      <c r="C512" s="214"/>
      <c r="D512" s="213"/>
      <c r="E512" s="215"/>
      <c r="F512" s="215"/>
      <c r="G512" s="13" t="s">
        <v>564</v>
      </c>
      <c r="H512" s="13" t="s">
        <v>524</v>
      </c>
      <c r="I512" s="13" t="s">
        <v>565</v>
      </c>
      <c r="J512" s="13" t="s">
        <v>566</v>
      </c>
      <c r="K512" s="13" t="s">
        <v>509</v>
      </c>
      <c r="L512" s="13" t="s">
        <v>563</v>
      </c>
      <c r="M512" s="13"/>
    </row>
    <row r="513" spans="1:13" ht="24.4" customHeight="1">
      <c r="A513" s="213"/>
      <c r="B513" s="213"/>
      <c r="C513" s="214"/>
      <c r="D513" s="213"/>
      <c r="E513" s="215" t="s">
        <v>528</v>
      </c>
      <c r="F513" s="34" t="s">
        <v>529</v>
      </c>
      <c r="G513" s="13"/>
      <c r="H513" s="13"/>
      <c r="I513" s="13"/>
      <c r="J513" s="13"/>
      <c r="K513" s="13"/>
      <c r="L513" s="13"/>
      <c r="M513" s="13"/>
    </row>
    <row r="514" spans="1:13" ht="59.45" customHeight="1">
      <c r="A514" s="213"/>
      <c r="B514" s="213"/>
      <c r="C514" s="214"/>
      <c r="D514" s="213"/>
      <c r="E514" s="215"/>
      <c r="F514" s="34" t="s">
        <v>530</v>
      </c>
      <c r="G514" s="13" t="s">
        <v>612</v>
      </c>
      <c r="H514" s="13" t="s">
        <v>532</v>
      </c>
      <c r="I514" s="13" t="s">
        <v>613</v>
      </c>
      <c r="J514" s="13" t="s">
        <v>577</v>
      </c>
      <c r="K514" s="13" t="s">
        <v>573</v>
      </c>
      <c r="L514" s="13" t="s">
        <v>527</v>
      </c>
      <c r="M514" s="13"/>
    </row>
    <row r="515" spans="1:13" ht="24.4" customHeight="1">
      <c r="A515" s="213"/>
      <c r="B515" s="213"/>
      <c r="C515" s="214"/>
      <c r="D515" s="213"/>
      <c r="E515" s="215"/>
      <c r="F515" s="34" t="s">
        <v>536</v>
      </c>
      <c r="G515" s="13"/>
      <c r="H515" s="13"/>
      <c r="I515" s="13"/>
      <c r="J515" s="13"/>
      <c r="K515" s="13"/>
      <c r="L515" s="13"/>
      <c r="M515" s="13"/>
    </row>
    <row r="516" spans="1:13" ht="59.45" customHeight="1">
      <c r="A516" s="213"/>
      <c r="B516" s="213"/>
      <c r="C516" s="214"/>
      <c r="D516" s="213"/>
      <c r="E516" s="215"/>
      <c r="F516" s="34" t="s">
        <v>537</v>
      </c>
      <c r="G516" s="13" t="s">
        <v>574</v>
      </c>
      <c r="H516" s="13" t="s">
        <v>575</v>
      </c>
      <c r="I516" s="13" t="s">
        <v>576</v>
      </c>
      <c r="J516" s="13" t="s">
        <v>577</v>
      </c>
      <c r="K516" s="13" t="s">
        <v>573</v>
      </c>
      <c r="L516" s="13" t="s">
        <v>527</v>
      </c>
      <c r="M516" s="13"/>
    </row>
    <row r="517" spans="1:13" ht="24.4" customHeight="1">
      <c r="A517" s="213"/>
      <c r="B517" s="213"/>
      <c r="C517" s="214"/>
      <c r="D517" s="213"/>
      <c r="E517" s="34" t="s">
        <v>542</v>
      </c>
      <c r="F517" s="34" t="s">
        <v>543</v>
      </c>
      <c r="G517" s="13" t="s">
        <v>578</v>
      </c>
      <c r="H517" s="13" t="s">
        <v>545</v>
      </c>
      <c r="I517" s="13" t="s">
        <v>579</v>
      </c>
      <c r="J517" s="13" t="s">
        <v>566</v>
      </c>
      <c r="K517" s="13" t="s">
        <v>509</v>
      </c>
      <c r="L517" s="13" t="s">
        <v>548</v>
      </c>
      <c r="M517" s="13"/>
    </row>
    <row r="518" spans="1:13" ht="29.25" customHeight="1">
      <c r="A518" s="213" t="s">
        <v>161</v>
      </c>
      <c r="B518" s="213" t="s">
        <v>1020</v>
      </c>
      <c r="C518" s="214">
        <v>20</v>
      </c>
      <c r="D518" s="213" t="s">
        <v>1021</v>
      </c>
      <c r="E518" s="215" t="s">
        <v>504</v>
      </c>
      <c r="F518" s="34" t="s">
        <v>505</v>
      </c>
      <c r="G518" s="13" t="s">
        <v>551</v>
      </c>
      <c r="H518" s="13" t="s">
        <v>590</v>
      </c>
      <c r="I518" s="13" t="s">
        <v>621</v>
      </c>
      <c r="J518" s="13" t="s">
        <v>554</v>
      </c>
      <c r="K518" s="13" t="s">
        <v>555</v>
      </c>
      <c r="L518" s="13" t="s">
        <v>556</v>
      </c>
      <c r="M518" s="13"/>
    </row>
    <row r="519" spans="1:13" ht="24.4" customHeight="1">
      <c r="A519" s="213"/>
      <c r="B519" s="213"/>
      <c r="C519" s="214"/>
      <c r="D519" s="213"/>
      <c r="E519" s="215"/>
      <c r="F519" s="34" t="s">
        <v>511</v>
      </c>
      <c r="G519" s="13"/>
      <c r="H519" s="13"/>
      <c r="I519" s="13"/>
      <c r="J519" s="13"/>
      <c r="K519" s="13"/>
      <c r="L519" s="13"/>
      <c r="M519" s="13"/>
    </row>
    <row r="520" spans="1:13" ht="24.4" customHeight="1">
      <c r="A520" s="213"/>
      <c r="B520" s="213"/>
      <c r="C520" s="214"/>
      <c r="D520" s="213"/>
      <c r="E520" s="215"/>
      <c r="F520" s="34" t="s">
        <v>512</v>
      </c>
      <c r="G520" s="13"/>
      <c r="H520" s="13"/>
      <c r="I520" s="13"/>
      <c r="J520" s="13"/>
      <c r="K520" s="13"/>
      <c r="L520" s="13"/>
      <c r="M520" s="13"/>
    </row>
    <row r="521" spans="1:13" ht="39.6" customHeight="1">
      <c r="A521" s="213"/>
      <c r="B521" s="213"/>
      <c r="C521" s="214"/>
      <c r="D521" s="213"/>
      <c r="E521" s="215" t="s">
        <v>513</v>
      </c>
      <c r="F521" s="215" t="s">
        <v>514</v>
      </c>
      <c r="G521" s="13" t="s">
        <v>589</v>
      </c>
      <c r="H521" s="13" t="s">
        <v>590</v>
      </c>
      <c r="I521" s="13" t="s">
        <v>591</v>
      </c>
      <c r="J521" s="13" t="s">
        <v>592</v>
      </c>
      <c r="K521" s="13" t="s">
        <v>593</v>
      </c>
      <c r="L521" s="13" t="s">
        <v>548</v>
      </c>
      <c r="M521" s="13"/>
    </row>
    <row r="522" spans="1:13" ht="24.4" customHeight="1">
      <c r="A522" s="213"/>
      <c r="B522" s="213"/>
      <c r="C522" s="214"/>
      <c r="D522" s="213"/>
      <c r="E522" s="215"/>
      <c r="F522" s="215"/>
      <c r="G522" s="13" t="s">
        <v>584</v>
      </c>
      <c r="H522" s="13" t="s">
        <v>585</v>
      </c>
      <c r="I522" s="13" t="s">
        <v>586</v>
      </c>
      <c r="J522" s="13" t="s">
        <v>587</v>
      </c>
      <c r="K522" s="13" t="s">
        <v>588</v>
      </c>
      <c r="L522" s="13" t="s">
        <v>548</v>
      </c>
      <c r="M522" s="13"/>
    </row>
    <row r="523" spans="1:13" ht="29.25" customHeight="1">
      <c r="A523" s="213"/>
      <c r="B523" s="213"/>
      <c r="C523" s="214"/>
      <c r="D523" s="213"/>
      <c r="E523" s="215"/>
      <c r="F523" s="34" t="s">
        <v>518</v>
      </c>
      <c r="G523" s="13" t="s">
        <v>1022</v>
      </c>
      <c r="H523" s="13" t="s">
        <v>524</v>
      </c>
      <c r="I523" s="13" t="s">
        <v>1023</v>
      </c>
      <c r="J523" s="13" t="s">
        <v>1024</v>
      </c>
      <c r="K523" s="13" t="s">
        <v>509</v>
      </c>
      <c r="L523" s="13" t="s">
        <v>563</v>
      </c>
      <c r="M523" s="13"/>
    </row>
    <row r="524" spans="1:13" ht="24.4" customHeight="1">
      <c r="A524" s="213"/>
      <c r="B524" s="213"/>
      <c r="C524" s="214"/>
      <c r="D524" s="213"/>
      <c r="E524" s="215"/>
      <c r="F524" s="215" t="s">
        <v>522</v>
      </c>
      <c r="G524" s="13" t="s">
        <v>567</v>
      </c>
      <c r="H524" s="13" t="s">
        <v>524</v>
      </c>
      <c r="I524" s="13" t="s">
        <v>568</v>
      </c>
      <c r="J524" s="13" t="s">
        <v>569</v>
      </c>
      <c r="K524" s="13" t="s">
        <v>509</v>
      </c>
      <c r="L524" s="13" t="s">
        <v>563</v>
      </c>
      <c r="M524" s="13"/>
    </row>
    <row r="525" spans="1:13" ht="24.4" customHeight="1">
      <c r="A525" s="213"/>
      <c r="B525" s="213"/>
      <c r="C525" s="214"/>
      <c r="D525" s="213"/>
      <c r="E525" s="215"/>
      <c r="F525" s="215"/>
      <c r="G525" s="13" t="s">
        <v>564</v>
      </c>
      <c r="H525" s="13" t="s">
        <v>524</v>
      </c>
      <c r="I525" s="13" t="s">
        <v>565</v>
      </c>
      <c r="J525" s="13" t="s">
        <v>566</v>
      </c>
      <c r="K525" s="13" t="s">
        <v>509</v>
      </c>
      <c r="L525" s="13" t="s">
        <v>563</v>
      </c>
      <c r="M525" s="13"/>
    </row>
    <row r="526" spans="1:13" ht="24.4" customHeight="1">
      <c r="A526" s="213"/>
      <c r="B526" s="213"/>
      <c r="C526" s="214"/>
      <c r="D526" s="213"/>
      <c r="E526" s="215" t="s">
        <v>528</v>
      </c>
      <c r="F526" s="34" t="s">
        <v>529</v>
      </c>
      <c r="G526" s="13"/>
      <c r="H526" s="13"/>
      <c r="I526" s="13"/>
      <c r="J526" s="13"/>
      <c r="K526" s="13"/>
      <c r="L526" s="13"/>
      <c r="M526" s="13"/>
    </row>
    <row r="527" spans="1:13" ht="59.45" customHeight="1">
      <c r="A527" s="213"/>
      <c r="B527" s="213"/>
      <c r="C527" s="214"/>
      <c r="D527" s="213"/>
      <c r="E527" s="215"/>
      <c r="F527" s="34" t="s">
        <v>530</v>
      </c>
      <c r="G527" s="13" t="s">
        <v>1025</v>
      </c>
      <c r="H527" s="13" t="s">
        <v>532</v>
      </c>
      <c r="I527" s="13" t="s">
        <v>1026</v>
      </c>
      <c r="J527" s="13" t="s">
        <v>577</v>
      </c>
      <c r="K527" s="13" t="s">
        <v>573</v>
      </c>
      <c r="L527" s="13" t="s">
        <v>527</v>
      </c>
      <c r="M527" s="13"/>
    </row>
    <row r="528" spans="1:13" ht="24.4" customHeight="1">
      <c r="A528" s="213"/>
      <c r="B528" s="213"/>
      <c r="C528" s="214"/>
      <c r="D528" s="213"/>
      <c r="E528" s="215"/>
      <c r="F528" s="34" t="s">
        <v>536</v>
      </c>
      <c r="G528" s="13"/>
      <c r="H528" s="13"/>
      <c r="I528" s="13"/>
      <c r="J528" s="13"/>
      <c r="K528" s="13"/>
      <c r="L528" s="13"/>
      <c r="M528" s="13"/>
    </row>
    <row r="529" spans="1:13" ht="59.45" customHeight="1">
      <c r="A529" s="213"/>
      <c r="B529" s="213"/>
      <c r="C529" s="214"/>
      <c r="D529" s="213"/>
      <c r="E529" s="215"/>
      <c r="F529" s="34" t="s">
        <v>537</v>
      </c>
      <c r="G529" s="13" t="s">
        <v>574</v>
      </c>
      <c r="H529" s="13" t="s">
        <v>575</v>
      </c>
      <c r="I529" s="13" t="s">
        <v>576</v>
      </c>
      <c r="J529" s="13" t="s">
        <v>577</v>
      </c>
      <c r="K529" s="13" t="s">
        <v>573</v>
      </c>
      <c r="L529" s="13" t="s">
        <v>527</v>
      </c>
      <c r="M529" s="13"/>
    </row>
    <row r="530" spans="1:13" ht="24.4" customHeight="1">
      <c r="A530" s="213"/>
      <c r="B530" s="213"/>
      <c r="C530" s="214"/>
      <c r="D530" s="213"/>
      <c r="E530" s="34" t="s">
        <v>542</v>
      </c>
      <c r="F530" s="34" t="s">
        <v>543</v>
      </c>
      <c r="G530" s="13" t="s">
        <v>578</v>
      </c>
      <c r="H530" s="13" t="s">
        <v>545</v>
      </c>
      <c r="I530" s="13" t="s">
        <v>579</v>
      </c>
      <c r="J530" s="13" t="s">
        <v>566</v>
      </c>
      <c r="K530" s="13" t="s">
        <v>509</v>
      </c>
      <c r="L530" s="13" t="s">
        <v>548</v>
      </c>
      <c r="M530" s="13"/>
    </row>
    <row r="531" spans="1:13" ht="29.25" customHeight="1">
      <c r="A531" s="213" t="s">
        <v>161</v>
      </c>
      <c r="B531" s="213" t="s">
        <v>1027</v>
      </c>
      <c r="C531" s="214">
        <v>70</v>
      </c>
      <c r="D531" s="213" t="s">
        <v>1028</v>
      </c>
      <c r="E531" s="215" t="s">
        <v>504</v>
      </c>
      <c r="F531" s="34" t="s">
        <v>505</v>
      </c>
      <c r="G531" s="13" t="s">
        <v>551</v>
      </c>
      <c r="H531" s="13" t="s">
        <v>1014</v>
      </c>
      <c r="I531" s="13" t="s">
        <v>1015</v>
      </c>
      <c r="J531" s="13" t="s">
        <v>554</v>
      </c>
      <c r="K531" s="13" t="s">
        <v>555</v>
      </c>
      <c r="L531" s="13" t="s">
        <v>556</v>
      </c>
      <c r="M531" s="13"/>
    </row>
    <row r="532" spans="1:13" ht="24.4" customHeight="1">
      <c r="A532" s="213"/>
      <c r="B532" s="213"/>
      <c r="C532" s="214"/>
      <c r="D532" s="213"/>
      <c r="E532" s="215"/>
      <c r="F532" s="34" t="s">
        <v>511</v>
      </c>
      <c r="G532" s="13"/>
      <c r="H532" s="13"/>
      <c r="I532" s="13"/>
      <c r="J532" s="13"/>
      <c r="K532" s="13"/>
      <c r="L532" s="13"/>
      <c r="M532" s="13"/>
    </row>
    <row r="533" spans="1:13" ht="24.4" customHeight="1">
      <c r="A533" s="213"/>
      <c r="B533" s="213"/>
      <c r="C533" s="214"/>
      <c r="D533" s="213"/>
      <c r="E533" s="215"/>
      <c r="F533" s="34" t="s">
        <v>512</v>
      </c>
      <c r="G533" s="13"/>
      <c r="H533" s="13"/>
      <c r="I533" s="13"/>
      <c r="J533" s="13"/>
      <c r="K533" s="13"/>
      <c r="L533" s="13"/>
      <c r="M533" s="13"/>
    </row>
    <row r="534" spans="1:13" ht="39.6" customHeight="1">
      <c r="A534" s="213"/>
      <c r="B534" s="213"/>
      <c r="C534" s="214"/>
      <c r="D534" s="213"/>
      <c r="E534" s="215" t="s">
        <v>513</v>
      </c>
      <c r="F534" s="215" t="s">
        <v>514</v>
      </c>
      <c r="G534" s="13" t="s">
        <v>589</v>
      </c>
      <c r="H534" s="13" t="s">
        <v>590</v>
      </c>
      <c r="I534" s="13" t="s">
        <v>591</v>
      </c>
      <c r="J534" s="13" t="s">
        <v>592</v>
      </c>
      <c r="K534" s="13" t="s">
        <v>593</v>
      </c>
      <c r="L534" s="13" t="s">
        <v>548</v>
      </c>
      <c r="M534" s="13"/>
    </row>
    <row r="535" spans="1:13" ht="24.4" customHeight="1">
      <c r="A535" s="213"/>
      <c r="B535" s="213"/>
      <c r="C535" s="214"/>
      <c r="D535" s="213"/>
      <c r="E535" s="215"/>
      <c r="F535" s="215"/>
      <c r="G535" s="13" t="s">
        <v>608</v>
      </c>
      <c r="H535" s="13" t="s">
        <v>585</v>
      </c>
      <c r="I535" s="13" t="s">
        <v>609</v>
      </c>
      <c r="J535" s="13" t="s">
        <v>587</v>
      </c>
      <c r="K535" s="13" t="s">
        <v>588</v>
      </c>
      <c r="L535" s="13" t="s">
        <v>548</v>
      </c>
      <c r="M535" s="13"/>
    </row>
    <row r="536" spans="1:13" ht="24.4" customHeight="1">
      <c r="A536" s="213"/>
      <c r="B536" s="213"/>
      <c r="C536" s="214"/>
      <c r="D536" s="213"/>
      <c r="E536" s="215"/>
      <c r="F536" s="34" t="s">
        <v>518</v>
      </c>
      <c r="G536" s="13" t="s">
        <v>610</v>
      </c>
      <c r="H536" s="13" t="s">
        <v>524</v>
      </c>
      <c r="I536" s="13" t="s">
        <v>611</v>
      </c>
      <c r="J536" s="13" t="s">
        <v>562</v>
      </c>
      <c r="K536" s="13" t="s">
        <v>509</v>
      </c>
      <c r="L536" s="13" t="s">
        <v>563</v>
      </c>
      <c r="M536" s="13"/>
    </row>
    <row r="537" spans="1:13" ht="24.4" customHeight="1">
      <c r="A537" s="213"/>
      <c r="B537" s="213"/>
      <c r="C537" s="214"/>
      <c r="D537" s="213"/>
      <c r="E537" s="215"/>
      <c r="F537" s="215" t="s">
        <v>522</v>
      </c>
      <c r="G537" s="13" t="s">
        <v>564</v>
      </c>
      <c r="H537" s="13" t="s">
        <v>524</v>
      </c>
      <c r="I537" s="13" t="s">
        <v>565</v>
      </c>
      <c r="J537" s="13" t="s">
        <v>566</v>
      </c>
      <c r="K537" s="13" t="s">
        <v>509</v>
      </c>
      <c r="L537" s="13" t="s">
        <v>563</v>
      </c>
      <c r="M537" s="13"/>
    </row>
    <row r="538" spans="1:13" ht="24.4" customHeight="1">
      <c r="A538" s="213"/>
      <c r="B538" s="213"/>
      <c r="C538" s="214"/>
      <c r="D538" s="213"/>
      <c r="E538" s="215"/>
      <c r="F538" s="215"/>
      <c r="G538" s="13" t="s">
        <v>567</v>
      </c>
      <c r="H538" s="13" t="s">
        <v>524</v>
      </c>
      <c r="I538" s="13" t="s">
        <v>568</v>
      </c>
      <c r="J538" s="13" t="s">
        <v>569</v>
      </c>
      <c r="K538" s="13" t="s">
        <v>509</v>
      </c>
      <c r="L538" s="13" t="s">
        <v>563</v>
      </c>
      <c r="M538" s="13"/>
    </row>
    <row r="539" spans="1:13" ht="24.4" customHeight="1">
      <c r="A539" s="213"/>
      <c r="B539" s="213"/>
      <c r="C539" s="214"/>
      <c r="D539" s="213"/>
      <c r="E539" s="215" t="s">
        <v>528</v>
      </c>
      <c r="F539" s="34" t="s">
        <v>529</v>
      </c>
      <c r="G539" s="13"/>
      <c r="H539" s="13"/>
      <c r="I539" s="13"/>
      <c r="J539" s="13"/>
      <c r="K539" s="13"/>
      <c r="L539" s="13"/>
      <c r="M539" s="13"/>
    </row>
    <row r="540" spans="1:13" ht="59.45" customHeight="1">
      <c r="A540" s="213"/>
      <c r="B540" s="213"/>
      <c r="C540" s="214"/>
      <c r="D540" s="213"/>
      <c r="E540" s="215"/>
      <c r="F540" s="34" t="s">
        <v>530</v>
      </c>
      <c r="G540" s="13" t="s">
        <v>612</v>
      </c>
      <c r="H540" s="13" t="s">
        <v>532</v>
      </c>
      <c r="I540" s="13" t="s">
        <v>613</v>
      </c>
      <c r="J540" s="13" t="s">
        <v>577</v>
      </c>
      <c r="K540" s="13" t="s">
        <v>573</v>
      </c>
      <c r="L540" s="13" t="s">
        <v>527</v>
      </c>
      <c r="M540" s="13"/>
    </row>
    <row r="541" spans="1:13" ht="24.4" customHeight="1">
      <c r="A541" s="213"/>
      <c r="B541" s="213"/>
      <c r="C541" s="214"/>
      <c r="D541" s="213"/>
      <c r="E541" s="215"/>
      <c r="F541" s="34" t="s">
        <v>536</v>
      </c>
      <c r="G541" s="13"/>
      <c r="H541" s="13"/>
      <c r="I541" s="13"/>
      <c r="J541" s="13"/>
      <c r="K541" s="13"/>
      <c r="L541" s="13"/>
      <c r="M541" s="13"/>
    </row>
    <row r="542" spans="1:13" ht="59.45" customHeight="1">
      <c r="A542" s="213"/>
      <c r="B542" s="213"/>
      <c r="C542" s="214"/>
      <c r="D542" s="213"/>
      <c r="E542" s="215"/>
      <c r="F542" s="34" t="s">
        <v>537</v>
      </c>
      <c r="G542" s="13" t="s">
        <v>574</v>
      </c>
      <c r="H542" s="13" t="s">
        <v>575</v>
      </c>
      <c r="I542" s="13" t="s">
        <v>576</v>
      </c>
      <c r="J542" s="13" t="s">
        <v>577</v>
      </c>
      <c r="K542" s="13" t="s">
        <v>573</v>
      </c>
      <c r="L542" s="13" t="s">
        <v>527</v>
      </c>
      <c r="M542" s="13"/>
    </row>
    <row r="543" spans="1:13" ht="24.4" customHeight="1">
      <c r="A543" s="213"/>
      <c r="B543" s="213"/>
      <c r="C543" s="214"/>
      <c r="D543" s="213"/>
      <c r="E543" s="34" t="s">
        <v>542</v>
      </c>
      <c r="F543" s="34" t="s">
        <v>543</v>
      </c>
      <c r="G543" s="13" t="s">
        <v>578</v>
      </c>
      <c r="H543" s="13" t="s">
        <v>545</v>
      </c>
      <c r="I543" s="13" t="s">
        <v>579</v>
      </c>
      <c r="J543" s="13" t="s">
        <v>720</v>
      </c>
      <c r="K543" s="13" t="s">
        <v>509</v>
      </c>
      <c r="L543" s="13" t="s">
        <v>548</v>
      </c>
      <c r="M543" s="13"/>
    </row>
    <row r="544" spans="1:13" ht="29.25" customHeight="1">
      <c r="A544" s="213" t="s">
        <v>161</v>
      </c>
      <c r="B544" s="213" t="s">
        <v>1029</v>
      </c>
      <c r="C544" s="214">
        <v>20</v>
      </c>
      <c r="D544" s="213" t="s">
        <v>1030</v>
      </c>
      <c r="E544" s="215" t="s">
        <v>504</v>
      </c>
      <c r="F544" s="34" t="s">
        <v>505</v>
      </c>
      <c r="G544" s="13" t="s">
        <v>551</v>
      </c>
      <c r="H544" s="13" t="s">
        <v>590</v>
      </c>
      <c r="I544" s="13" t="s">
        <v>621</v>
      </c>
      <c r="J544" s="13" t="s">
        <v>554</v>
      </c>
      <c r="K544" s="13" t="s">
        <v>555</v>
      </c>
      <c r="L544" s="13" t="s">
        <v>556</v>
      </c>
      <c r="M544" s="13"/>
    </row>
    <row r="545" spans="1:13" ht="24.4" customHeight="1">
      <c r="A545" s="213"/>
      <c r="B545" s="213"/>
      <c r="C545" s="214"/>
      <c r="D545" s="213"/>
      <c r="E545" s="215"/>
      <c r="F545" s="34" t="s">
        <v>511</v>
      </c>
      <c r="G545" s="13"/>
      <c r="H545" s="13"/>
      <c r="I545" s="13"/>
      <c r="J545" s="13"/>
      <c r="K545" s="13"/>
      <c r="L545" s="13"/>
      <c r="M545" s="13"/>
    </row>
    <row r="546" spans="1:13" ht="24.4" customHeight="1">
      <c r="A546" s="213"/>
      <c r="B546" s="213"/>
      <c r="C546" s="214"/>
      <c r="D546" s="213"/>
      <c r="E546" s="215"/>
      <c r="F546" s="34" t="s">
        <v>512</v>
      </c>
      <c r="G546" s="13"/>
      <c r="H546" s="13"/>
      <c r="I546" s="13"/>
      <c r="J546" s="13"/>
      <c r="K546" s="13"/>
      <c r="L546" s="13"/>
      <c r="M546" s="13"/>
    </row>
    <row r="547" spans="1:13" ht="24.4" customHeight="1">
      <c r="A547" s="213"/>
      <c r="B547" s="213"/>
      <c r="C547" s="214"/>
      <c r="D547" s="213"/>
      <c r="E547" s="215" t="s">
        <v>513</v>
      </c>
      <c r="F547" s="215" t="s">
        <v>514</v>
      </c>
      <c r="G547" s="13" t="s">
        <v>584</v>
      </c>
      <c r="H547" s="13" t="s">
        <v>585</v>
      </c>
      <c r="I547" s="13" t="s">
        <v>586</v>
      </c>
      <c r="J547" s="13" t="s">
        <v>587</v>
      </c>
      <c r="K547" s="13" t="s">
        <v>588</v>
      </c>
      <c r="L547" s="13" t="s">
        <v>548</v>
      </c>
      <c r="M547" s="13"/>
    </row>
    <row r="548" spans="1:13" ht="39.6" customHeight="1">
      <c r="A548" s="213"/>
      <c r="B548" s="213"/>
      <c r="C548" s="214"/>
      <c r="D548" s="213"/>
      <c r="E548" s="215"/>
      <c r="F548" s="215"/>
      <c r="G548" s="13" t="s">
        <v>589</v>
      </c>
      <c r="H548" s="13" t="s">
        <v>590</v>
      </c>
      <c r="I548" s="13" t="s">
        <v>591</v>
      </c>
      <c r="J548" s="13" t="s">
        <v>592</v>
      </c>
      <c r="K548" s="13" t="s">
        <v>593</v>
      </c>
      <c r="L548" s="13" t="s">
        <v>548</v>
      </c>
      <c r="M548" s="13"/>
    </row>
    <row r="549" spans="1:13" ht="24.4" customHeight="1">
      <c r="A549" s="213"/>
      <c r="B549" s="213"/>
      <c r="C549" s="214"/>
      <c r="D549" s="213"/>
      <c r="E549" s="215"/>
      <c r="F549" s="34" t="s">
        <v>518</v>
      </c>
      <c r="G549" s="13" t="s">
        <v>1031</v>
      </c>
      <c r="H549" s="13" t="s">
        <v>524</v>
      </c>
      <c r="I549" s="13" t="s">
        <v>1032</v>
      </c>
      <c r="J549" s="13" t="s">
        <v>562</v>
      </c>
      <c r="K549" s="13" t="s">
        <v>509</v>
      </c>
      <c r="L549" s="13" t="s">
        <v>563</v>
      </c>
      <c r="M549" s="13"/>
    </row>
    <row r="550" spans="1:13" ht="24.4" customHeight="1">
      <c r="A550" s="213"/>
      <c r="B550" s="213"/>
      <c r="C550" s="214"/>
      <c r="D550" s="213"/>
      <c r="E550" s="215"/>
      <c r="F550" s="215" t="s">
        <v>522</v>
      </c>
      <c r="G550" s="13" t="s">
        <v>567</v>
      </c>
      <c r="H550" s="13" t="s">
        <v>524</v>
      </c>
      <c r="I550" s="13" t="s">
        <v>568</v>
      </c>
      <c r="J550" s="13" t="s">
        <v>569</v>
      </c>
      <c r="K550" s="13" t="s">
        <v>509</v>
      </c>
      <c r="L550" s="13" t="s">
        <v>563</v>
      </c>
      <c r="M550" s="13"/>
    </row>
    <row r="551" spans="1:13" ht="24.4" customHeight="1">
      <c r="A551" s="213"/>
      <c r="B551" s="213"/>
      <c r="C551" s="214"/>
      <c r="D551" s="213"/>
      <c r="E551" s="215"/>
      <c r="F551" s="215"/>
      <c r="G551" s="13" t="s">
        <v>564</v>
      </c>
      <c r="H551" s="13" t="s">
        <v>524</v>
      </c>
      <c r="I551" s="13" t="s">
        <v>565</v>
      </c>
      <c r="J551" s="13" t="s">
        <v>720</v>
      </c>
      <c r="K551" s="13" t="s">
        <v>509</v>
      </c>
      <c r="L551" s="13" t="s">
        <v>563</v>
      </c>
      <c r="M551" s="13"/>
    </row>
    <row r="552" spans="1:13" ht="24.4" customHeight="1">
      <c r="A552" s="213"/>
      <c r="B552" s="213"/>
      <c r="C552" s="214"/>
      <c r="D552" s="213"/>
      <c r="E552" s="215" t="s">
        <v>528</v>
      </c>
      <c r="F552" s="34" t="s">
        <v>529</v>
      </c>
      <c r="G552" s="13"/>
      <c r="H552" s="13"/>
      <c r="I552" s="13"/>
      <c r="J552" s="13"/>
      <c r="K552" s="13"/>
      <c r="L552" s="13"/>
      <c r="M552" s="13"/>
    </row>
    <row r="553" spans="1:13" ht="59.45" customHeight="1">
      <c r="A553" s="213"/>
      <c r="B553" s="213"/>
      <c r="C553" s="214"/>
      <c r="D553" s="213"/>
      <c r="E553" s="215"/>
      <c r="F553" s="34" t="s">
        <v>530</v>
      </c>
      <c r="G553" s="13" t="s">
        <v>1031</v>
      </c>
      <c r="H553" s="13" t="s">
        <v>532</v>
      </c>
      <c r="I553" s="13" t="s">
        <v>1031</v>
      </c>
      <c r="J553" s="13" t="s">
        <v>577</v>
      </c>
      <c r="K553" s="13" t="s">
        <v>573</v>
      </c>
      <c r="L553" s="13" t="s">
        <v>527</v>
      </c>
      <c r="M553" s="13"/>
    </row>
    <row r="554" spans="1:13" ht="24.4" customHeight="1">
      <c r="A554" s="213"/>
      <c r="B554" s="213"/>
      <c r="C554" s="214"/>
      <c r="D554" s="213"/>
      <c r="E554" s="215"/>
      <c r="F554" s="34" t="s">
        <v>536</v>
      </c>
      <c r="G554" s="13"/>
      <c r="H554" s="13"/>
      <c r="I554" s="13"/>
      <c r="J554" s="13"/>
      <c r="K554" s="13"/>
      <c r="L554" s="13"/>
      <c r="M554" s="13"/>
    </row>
    <row r="555" spans="1:13" ht="24.4" customHeight="1">
      <c r="A555" s="213"/>
      <c r="B555" s="213"/>
      <c r="C555" s="214"/>
      <c r="D555" s="213"/>
      <c r="E555" s="215"/>
      <c r="F555" s="34" t="s">
        <v>537</v>
      </c>
      <c r="G555" s="13"/>
      <c r="H555" s="13"/>
      <c r="I555" s="13"/>
      <c r="J555" s="13"/>
      <c r="K555" s="13"/>
      <c r="L555" s="13"/>
      <c r="M555" s="13"/>
    </row>
    <row r="556" spans="1:13" ht="24.4" customHeight="1">
      <c r="A556" s="213"/>
      <c r="B556" s="213"/>
      <c r="C556" s="214"/>
      <c r="D556" s="213"/>
      <c r="E556" s="34" t="s">
        <v>542</v>
      </c>
      <c r="F556" s="34" t="s">
        <v>543</v>
      </c>
      <c r="G556" s="13" t="s">
        <v>578</v>
      </c>
      <c r="H556" s="13" t="s">
        <v>545</v>
      </c>
      <c r="I556" s="13" t="s">
        <v>579</v>
      </c>
      <c r="J556" s="13" t="s">
        <v>597</v>
      </c>
      <c r="K556" s="13" t="s">
        <v>509</v>
      </c>
      <c r="L556" s="13" t="s">
        <v>548</v>
      </c>
      <c r="M556" s="13"/>
    </row>
    <row r="557" spans="1:13" ht="29.25" customHeight="1">
      <c r="A557" s="213" t="s">
        <v>161</v>
      </c>
      <c r="B557" s="213" t="s">
        <v>1033</v>
      </c>
      <c r="C557" s="214">
        <v>16.8</v>
      </c>
      <c r="D557" s="213" t="s">
        <v>0</v>
      </c>
      <c r="E557" s="215" t="s">
        <v>504</v>
      </c>
      <c r="F557" s="34" t="s">
        <v>505</v>
      </c>
      <c r="G557" s="13" t="s">
        <v>1034</v>
      </c>
      <c r="H557" s="13" t="s">
        <v>1035</v>
      </c>
      <c r="I557" s="13" t="s">
        <v>1036</v>
      </c>
      <c r="J557" s="13" t="s">
        <v>508</v>
      </c>
      <c r="K557" s="13" t="s">
        <v>509</v>
      </c>
      <c r="L557" s="13" t="s">
        <v>510</v>
      </c>
      <c r="M557" s="13"/>
    </row>
    <row r="558" spans="1:13" ht="24.4" customHeight="1">
      <c r="A558" s="213"/>
      <c r="B558" s="213"/>
      <c r="C558" s="214"/>
      <c r="D558" s="213"/>
      <c r="E558" s="215"/>
      <c r="F558" s="34" t="s">
        <v>511</v>
      </c>
      <c r="G558" s="13"/>
      <c r="H558" s="13"/>
      <c r="I558" s="13"/>
      <c r="J558" s="13"/>
      <c r="K558" s="13"/>
      <c r="L558" s="13"/>
      <c r="M558" s="13"/>
    </row>
    <row r="559" spans="1:13" ht="24.4" customHeight="1">
      <c r="A559" s="213"/>
      <c r="B559" s="213"/>
      <c r="C559" s="214"/>
      <c r="D559" s="213"/>
      <c r="E559" s="215"/>
      <c r="F559" s="34" t="s">
        <v>512</v>
      </c>
      <c r="G559" s="13"/>
      <c r="H559" s="13"/>
      <c r="I559" s="13"/>
      <c r="J559" s="13"/>
      <c r="K559" s="13"/>
      <c r="L559" s="13"/>
      <c r="M559" s="13"/>
    </row>
    <row r="560" spans="1:13" ht="39.6" customHeight="1">
      <c r="A560" s="213"/>
      <c r="B560" s="213"/>
      <c r="C560" s="214"/>
      <c r="D560" s="213"/>
      <c r="E560" s="215" t="s">
        <v>513</v>
      </c>
      <c r="F560" s="34" t="s">
        <v>514</v>
      </c>
      <c r="G560" s="13" t="s">
        <v>1037</v>
      </c>
      <c r="H560" s="13" t="s">
        <v>1038</v>
      </c>
      <c r="I560" s="13" t="s">
        <v>1039</v>
      </c>
      <c r="J560" s="13" t="s">
        <v>517</v>
      </c>
      <c r="K560" s="13" t="s">
        <v>509</v>
      </c>
      <c r="L560" s="13" t="s">
        <v>510</v>
      </c>
      <c r="M560" s="13"/>
    </row>
    <row r="561" spans="1:13" ht="29.25" customHeight="1">
      <c r="A561" s="213"/>
      <c r="B561" s="213"/>
      <c r="C561" s="214"/>
      <c r="D561" s="213"/>
      <c r="E561" s="215"/>
      <c r="F561" s="34" t="s">
        <v>518</v>
      </c>
      <c r="G561" s="13" t="s">
        <v>1040</v>
      </c>
      <c r="H561" s="13" t="s">
        <v>1007</v>
      </c>
      <c r="I561" s="13" t="s">
        <v>1041</v>
      </c>
      <c r="J561" s="13" t="s">
        <v>1042</v>
      </c>
      <c r="K561" s="13" t="s">
        <v>509</v>
      </c>
      <c r="L561" s="13" t="s">
        <v>510</v>
      </c>
      <c r="M561" s="13"/>
    </row>
    <row r="562" spans="1:13" ht="39.6" customHeight="1">
      <c r="A562" s="213"/>
      <c r="B562" s="213"/>
      <c r="C562" s="214"/>
      <c r="D562" s="213"/>
      <c r="E562" s="215"/>
      <c r="F562" s="34" t="s">
        <v>522</v>
      </c>
      <c r="G562" s="13" t="s">
        <v>523</v>
      </c>
      <c r="H562" s="13" t="s">
        <v>524</v>
      </c>
      <c r="I562" s="13" t="s">
        <v>525</v>
      </c>
      <c r="J562" s="13" t="s">
        <v>526</v>
      </c>
      <c r="K562" s="13" t="s">
        <v>509</v>
      </c>
      <c r="L562" s="13" t="s">
        <v>527</v>
      </c>
      <c r="M562" s="13"/>
    </row>
    <row r="563" spans="1:13" ht="24.4" customHeight="1">
      <c r="A563" s="213"/>
      <c r="B563" s="213"/>
      <c r="C563" s="214"/>
      <c r="D563" s="213"/>
      <c r="E563" s="215" t="s">
        <v>528</v>
      </c>
      <c r="F563" s="34" t="s">
        <v>529</v>
      </c>
      <c r="G563" s="13"/>
      <c r="H563" s="13"/>
      <c r="I563" s="13"/>
      <c r="J563" s="13"/>
      <c r="K563" s="13"/>
      <c r="L563" s="13"/>
      <c r="M563" s="13"/>
    </row>
    <row r="564" spans="1:13" ht="39.6" customHeight="1">
      <c r="A564" s="213"/>
      <c r="B564" s="213"/>
      <c r="C564" s="214"/>
      <c r="D564" s="213"/>
      <c r="E564" s="215"/>
      <c r="F564" s="34" t="s">
        <v>530</v>
      </c>
      <c r="G564" s="13" t="s">
        <v>1043</v>
      </c>
      <c r="H564" s="13" t="s">
        <v>532</v>
      </c>
      <c r="I564" s="13" t="s">
        <v>1044</v>
      </c>
      <c r="J564" s="13" t="s">
        <v>534</v>
      </c>
      <c r="K564" s="13" t="s">
        <v>535</v>
      </c>
      <c r="L564" s="13" t="s">
        <v>510</v>
      </c>
      <c r="M564" s="13"/>
    </row>
    <row r="565" spans="1:13" ht="24.4" customHeight="1">
      <c r="A565" s="213"/>
      <c r="B565" s="213"/>
      <c r="C565" s="214"/>
      <c r="D565" s="213"/>
      <c r="E565" s="215"/>
      <c r="F565" s="34" t="s">
        <v>536</v>
      </c>
      <c r="G565" s="13"/>
      <c r="H565" s="13"/>
      <c r="I565" s="13"/>
      <c r="J565" s="13"/>
      <c r="K565" s="13"/>
      <c r="L565" s="13"/>
      <c r="M565" s="13"/>
    </row>
    <row r="566" spans="1:13" ht="29.25" customHeight="1">
      <c r="A566" s="213"/>
      <c r="B566" s="213"/>
      <c r="C566" s="214"/>
      <c r="D566" s="213"/>
      <c r="E566" s="215"/>
      <c r="F566" s="34" t="s">
        <v>537</v>
      </c>
      <c r="G566" s="13" t="s">
        <v>538</v>
      </c>
      <c r="H566" s="13" t="s">
        <v>539</v>
      </c>
      <c r="I566" s="13" t="s">
        <v>540</v>
      </c>
      <c r="J566" s="13" t="s">
        <v>541</v>
      </c>
      <c r="K566" s="13" t="s">
        <v>535</v>
      </c>
      <c r="L566" s="13" t="s">
        <v>527</v>
      </c>
      <c r="M566" s="13"/>
    </row>
    <row r="567" spans="1:13" ht="24.4" customHeight="1">
      <c r="A567" s="213"/>
      <c r="B567" s="213"/>
      <c r="C567" s="214"/>
      <c r="D567" s="213"/>
      <c r="E567" s="34" t="s">
        <v>542</v>
      </c>
      <c r="F567" s="34" t="s">
        <v>543</v>
      </c>
      <c r="G567" s="13" t="s">
        <v>578</v>
      </c>
      <c r="H567" s="13" t="s">
        <v>545</v>
      </c>
      <c r="I567" s="13" t="s">
        <v>823</v>
      </c>
      <c r="J567" s="13" t="s">
        <v>547</v>
      </c>
      <c r="K567" s="13" t="s">
        <v>509</v>
      </c>
      <c r="L567" s="13" t="s">
        <v>548</v>
      </c>
      <c r="M567" s="13"/>
    </row>
    <row r="568" spans="1:13" ht="29.25" customHeight="1">
      <c r="A568" s="213" t="s">
        <v>161</v>
      </c>
      <c r="B568" s="213" t="s">
        <v>1045</v>
      </c>
      <c r="C568" s="214">
        <v>210</v>
      </c>
      <c r="D568" s="213" t="s">
        <v>1046</v>
      </c>
      <c r="E568" s="215" t="s">
        <v>504</v>
      </c>
      <c r="F568" s="34" t="s">
        <v>505</v>
      </c>
      <c r="G568" s="13" t="s">
        <v>834</v>
      </c>
      <c r="H568" s="13" t="s">
        <v>206</v>
      </c>
      <c r="I568" s="13" t="s">
        <v>1047</v>
      </c>
      <c r="J568" s="13" t="s">
        <v>837</v>
      </c>
      <c r="K568" s="13" t="s">
        <v>555</v>
      </c>
      <c r="L568" s="13" t="s">
        <v>556</v>
      </c>
      <c r="M568" s="13"/>
    </row>
    <row r="569" spans="1:13" ht="24.4" customHeight="1">
      <c r="A569" s="213"/>
      <c r="B569" s="213"/>
      <c r="C569" s="214"/>
      <c r="D569" s="213"/>
      <c r="E569" s="215"/>
      <c r="F569" s="34" t="s">
        <v>511</v>
      </c>
      <c r="G569" s="13"/>
      <c r="H569" s="13"/>
      <c r="I569" s="13"/>
      <c r="J569" s="13"/>
      <c r="K569" s="13"/>
      <c r="L569" s="13"/>
      <c r="M569" s="13"/>
    </row>
    <row r="570" spans="1:13" ht="24.4" customHeight="1">
      <c r="A570" s="213"/>
      <c r="B570" s="213"/>
      <c r="C570" s="214"/>
      <c r="D570" s="213"/>
      <c r="E570" s="215"/>
      <c r="F570" s="34" t="s">
        <v>512</v>
      </c>
      <c r="G570" s="13"/>
      <c r="H570" s="13"/>
      <c r="I570" s="13"/>
      <c r="J570" s="13"/>
      <c r="K570" s="13"/>
      <c r="L570" s="13"/>
      <c r="M570" s="13"/>
    </row>
    <row r="571" spans="1:13" ht="29.25" customHeight="1">
      <c r="A571" s="213"/>
      <c r="B571" s="213"/>
      <c r="C571" s="214"/>
      <c r="D571" s="213"/>
      <c r="E571" s="215" t="s">
        <v>513</v>
      </c>
      <c r="F571" s="215" t="s">
        <v>514</v>
      </c>
      <c r="G571" s="13" t="s">
        <v>840</v>
      </c>
      <c r="H571" s="13" t="s">
        <v>1017</v>
      </c>
      <c r="I571" s="13" t="s">
        <v>842</v>
      </c>
      <c r="J571" s="13" t="s">
        <v>843</v>
      </c>
      <c r="K571" s="13" t="s">
        <v>674</v>
      </c>
      <c r="L571" s="13" t="s">
        <v>548</v>
      </c>
      <c r="M571" s="13"/>
    </row>
    <row r="572" spans="1:13" ht="24.4" customHeight="1">
      <c r="A572" s="213"/>
      <c r="B572" s="213"/>
      <c r="C572" s="214"/>
      <c r="D572" s="213"/>
      <c r="E572" s="215"/>
      <c r="F572" s="215"/>
      <c r="G572" s="13" t="s">
        <v>838</v>
      </c>
      <c r="H572" s="13" t="s">
        <v>839</v>
      </c>
      <c r="I572" s="13"/>
      <c r="J572" s="13"/>
      <c r="K572" s="13" t="s">
        <v>509</v>
      </c>
      <c r="L572" s="13" t="s">
        <v>510</v>
      </c>
      <c r="M572" s="13"/>
    </row>
    <row r="573" spans="1:13" ht="24.4" customHeight="1">
      <c r="A573" s="213"/>
      <c r="B573" s="213"/>
      <c r="C573" s="214"/>
      <c r="D573" s="213"/>
      <c r="E573" s="215"/>
      <c r="F573" s="34" t="s">
        <v>518</v>
      </c>
      <c r="G573" s="13" t="s">
        <v>844</v>
      </c>
      <c r="H573" s="13" t="s">
        <v>524</v>
      </c>
      <c r="I573" s="13" t="s">
        <v>845</v>
      </c>
      <c r="J573" s="13" t="s">
        <v>800</v>
      </c>
      <c r="K573" s="13" t="s">
        <v>520</v>
      </c>
      <c r="L573" s="13" t="s">
        <v>563</v>
      </c>
      <c r="M573" s="13"/>
    </row>
    <row r="574" spans="1:13" ht="24.4" customHeight="1">
      <c r="A574" s="213"/>
      <c r="B574" s="213"/>
      <c r="C574" s="214"/>
      <c r="D574" s="213"/>
      <c r="E574" s="215"/>
      <c r="F574" s="34" t="s">
        <v>522</v>
      </c>
      <c r="G574" s="13" t="s">
        <v>846</v>
      </c>
      <c r="H574" s="13" t="s">
        <v>524</v>
      </c>
      <c r="I574" s="13" t="s">
        <v>847</v>
      </c>
      <c r="J574" s="13" t="s">
        <v>800</v>
      </c>
      <c r="K574" s="13" t="s">
        <v>509</v>
      </c>
      <c r="L574" s="13" t="s">
        <v>563</v>
      </c>
      <c r="M574" s="13"/>
    </row>
    <row r="575" spans="1:13" ht="24.4" customHeight="1">
      <c r="A575" s="213"/>
      <c r="B575" s="213"/>
      <c r="C575" s="214"/>
      <c r="D575" s="213"/>
      <c r="E575" s="215" t="s">
        <v>528</v>
      </c>
      <c r="F575" s="34" t="s">
        <v>529</v>
      </c>
      <c r="G575" s="13"/>
      <c r="H575" s="13"/>
      <c r="I575" s="13"/>
      <c r="J575" s="13"/>
      <c r="K575" s="13"/>
      <c r="L575" s="13"/>
      <c r="M575" s="13"/>
    </row>
    <row r="576" spans="1:13" ht="50.1" customHeight="1">
      <c r="A576" s="213"/>
      <c r="B576" s="213"/>
      <c r="C576" s="214"/>
      <c r="D576" s="213"/>
      <c r="E576" s="215"/>
      <c r="F576" s="34" t="s">
        <v>530</v>
      </c>
      <c r="G576" s="13" t="s">
        <v>848</v>
      </c>
      <c r="H576" s="13" t="s">
        <v>849</v>
      </c>
      <c r="I576" s="13" t="s">
        <v>850</v>
      </c>
      <c r="J576" s="13" t="s">
        <v>851</v>
      </c>
      <c r="K576" s="13" t="s">
        <v>535</v>
      </c>
      <c r="L576" s="13" t="s">
        <v>527</v>
      </c>
      <c r="M576" s="13"/>
    </row>
    <row r="577" spans="1:13" ht="24.4" customHeight="1">
      <c r="A577" s="213"/>
      <c r="B577" s="213"/>
      <c r="C577" s="214"/>
      <c r="D577" s="213"/>
      <c r="E577" s="215"/>
      <c r="F577" s="34" t="s">
        <v>536</v>
      </c>
      <c r="G577" s="13" t="s">
        <v>852</v>
      </c>
      <c r="H577" s="13" t="s">
        <v>853</v>
      </c>
      <c r="I577" s="13"/>
      <c r="J577" s="13"/>
      <c r="K577" s="13" t="s">
        <v>853</v>
      </c>
      <c r="L577" s="13" t="s">
        <v>527</v>
      </c>
      <c r="M577" s="13"/>
    </row>
    <row r="578" spans="1:13" ht="59.45" customHeight="1">
      <c r="A578" s="213"/>
      <c r="B578" s="213"/>
      <c r="C578" s="214"/>
      <c r="D578" s="213"/>
      <c r="E578" s="215"/>
      <c r="F578" s="34" t="s">
        <v>537</v>
      </c>
      <c r="G578" s="13" t="s">
        <v>854</v>
      </c>
      <c r="H578" s="13" t="s">
        <v>532</v>
      </c>
      <c r="I578" s="13" t="s">
        <v>855</v>
      </c>
      <c r="J578" s="13" t="s">
        <v>856</v>
      </c>
      <c r="K578" s="13" t="s">
        <v>535</v>
      </c>
      <c r="L578" s="13" t="s">
        <v>527</v>
      </c>
      <c r="M578" s="13"/>
    </row>
    <row r="579" spans="1:13" ht="29.25" customHeight="1">
      <c r="A579" s="213"/>
      <c r="B579" s="213"/>
      <c r="C579" s="214"/>
      <c r="D579" s="213"/>
      <c r="E579" s="34" t="s">
        <v>542</v>
      </c>
      <c r="F579" s="34" t="s">
        <v>543</v>
      </c>
      <c r="G579" s="13" t="s">
        <v>857</v>
      </c>
      <c r="H579" s="13" t="s">
        <v>545</v>
      </c>
      <c r="I579" s="13" t="s">
        <v>858</v>
      </c>
      <c r="J579" s="13" t="s">
        <v>859</v>
      </c>
      <c r="K579" s="13" t="s">
        <v>520</v>
      </c>
      <c r="L579" s="13" t="s">
        <v>548</v>
      </c>
      <c r="M579" s="13"/>
    </row>
    <row r="580" spans="1:13" ht="29.25" customHeight="1">
      <c r="A580" s="213" t="s">
        <v>161</v>
      </c>
      <c r="B580" s="213" t="s">
        <v>1048</v>
      </c>
      <c r="C580" s="214">
        <v>20</v>
      </c>
      <c r="D580" s="213" t="s">
        <v>1049</v>
      </c>
      <c r="E580" s="215" t="s">
        <v>504</v>
      </c>
      <c r="F580" s="34" t="s">
        <v>505</v>
      </c>
      <c r="G580" s="13" t="s">
        <v>1050</v>
      </c>
      <c r="H580" s="13" t="s">
        <v>590</v>
      </c>
      <c r="I580" s="13" t="s">
        <v>1051</v>
      </c>
      <c r="J580" s="13" t="s">
        <v>837</v>
      </c>
      <c r="K580" s="13" t="s">
        <v>555</v>
      </c>
      <c r="L580" s="13" t="s">
        <v>556</v>
      </c>
      <c r="M580" s="13"/>
    </row>
    <row r="581" spans="1:13" ht="24.4" customHeight="1">
      <c r="A581" s="213"/>
      <c r="B581" s="213"/>
      <c r="C581" s="214"/>
      <c r="D581" s="213"/>
      <c r="E581" s="215"/>
      <c r="F581" s="34" t="s">
        <v>511</v>
      </c>
      <c r="G581" s="13"/>
      <c r="H581" s="13"/>
      <c r="I581" s="13"/>
      <c r="J581" s="13"/>
      <c r="K581" s="13"/>
      <c r="L581" s="13"/>
      <c r="M581" s="13"/>
    </row>
    <row r="582" spans="1:13" ht="24.4" customHeight="1">
      <c r="A582" s="213"/>
      <c r="B582" s="213"/>
      <c r="C582" s="214"/>
      <c r="D582" s="213"/>
      <c r="E582" s="215"/>
      <c r="F582" s="34" t="s">
        <v>512</v>
      </c>
      <c r="G582" s="13"/>
      <c r="H582" s="13"/>
      <c r="I582" s="13"/>
      <c r="J582" s="13"/>
      <c r="K582" s="13"/>
      <c r="L582" s="13"/>
      <c r="M582" s="13"/>
    </row>
    <row r="583" spans="1:13" ht="29.25" customHeight="1">
      <c r="A583" s="213"/>
      <c r="B583" s="213"/>
      <c r="C583" s="214"/>
      <c r="D583" s="213"/>
      <c r="E583" s="215" t="s">
        <v>513</v>
      </c>
      <c r="F583" s="215" t="s">
        <v>514</v>
      </c>
      <c r="G583" s="13" t="s">
        <v>840</v>
      </c>
      <c r="H583" s="13" t="s">
        <v>1052</v>
      </c>
      <c r="I583" s="13" t="s">
        <v>842</v>
      </c>
      <c r="J583" s="13" t="s">
        <v>1053</v>
      </c>
      <c r="K583" s="13" t="s">
        <v>674</v>
      </c>
      <c r="L583" s="13" t="s">
        <v>548</v>
      </c>
      <c r="M583" s="13"/>
    </row>
    <row r="584" spans="1:13" ht="29.25" customHeight="1">
      <c r="A584" s="213"/>
      <c r="B584" s="213"/>
      <c r="C584" s="214"/>
      <c r="D584" s="213"/>
      <c r="E584" s="215"/>
      <c r="F584" s="215"/>
      <c r="G584" s="13" t="s">
        <v>838</v>
      </c>
      <c r="H584" s="13" t="s">
        <v>1054</v>
      </c>
      <c r="I584" s="13" t="s">
        <v>1055</v>
      </c>
      <c r="J584" s="13" t="s">
        <v>1056</v>
      </c>
      <c r="K584" s="13" t="s">
        <v>520</v>
      </c>
      <c r="L584" s="13" t="s">
        <v>548</v>
      </c>
      <c r="M584" s="13"/>
    </row>
    <row r="585" spans="1:13" ht="24.4" customHeight="1">
      <c r="A585" s="213"/>
      <c r="B585" s="213"/>
      <c r="C585" s="214"/>
      <c r="D585" s="213"/>
      <c r="E585" s="215"/>
      <c r="F585" s="34" t="s">
        <v>518</v>
      </c>
      <c r="G585" s="13" t="s">
        <v>844</v>
      </c>
      <c r="H585" s="13" t="s">
        <v>524</v>
      </c>
      <c r="I585" s="13" t="s">
        <v>845</v>
      </c>
      <c r="J585" s="13" t="s">
        <v>800</v>
      </c>
      <c r="K585" s="13" t="s">
        <v>520</v>
      </c>
      <c r="L585" s="13" t="s">
        <v>563</v>
      </c>
      <c r="M585" s="13"/>
    </row>
    <row r="586" spans="1:13" ht="24.4" customHeight="1">
      <c r="A586" s="213"/>
      <c r="B586" s="213"/>
      <c r="C586" s="214"/>
      <c r="D586" s="213"/>
      <c r="E586" s="215"/>
      <c r="F586" s="34" t="s">
        <v>522</v>
      </c>
      <c r="G586" s="13" t="s">
        <v>846</v>
      </c>
      <c r="H586" s="13" t="s">
        <v>524</v>
      </c>
      <c r="I586" s="13" t="s">
        <v>847</v>
      </c>
      <c r="J586" s="13" t="s">
        <v>800</v>
      </c>
      <c r="K586" s="13" t="s">
        <v>509</v>
      </c>
      <c r="L586" s="13" t="s">
        <v>563</v>
      </c>
      <c r="M586" s="13"/>
    </row>
    <row r="587" spans="1:13" ht="24.4" customHeight="1">
      <c r="A587" s="213"/>
      <c r="B587" s="213"/>
      <c r="C587" s="214"/>
      <c r="D587" s="213"/>
      <c r="E587" s="215" t="s">
        <v>528</v>
      </c>
      <c r="F587" s="34" t="s">
        <v>529</v>
      </c>
      <c r="G587" s="13"/>
      <c r="H587" s="13"/>
      <c r="I587" s="13"/>
      <c r="J587" s="13"/>
      <c r="K587" s="13"/>
      <c r="L587" s="13"/>
      <c r="M587" s="13"/>
    </row>
    <row r="588" spans="1:13" ht="50.1" customHeight="1">
      <c r="A588" s="213"/>
      <c r="B588" s="213"/>
      <c r="C588" s="214"/>
      <c r="D588" s="213"/>
      <c r="E588" s="215"/>
      <c r="F588" s="34" t="s">
        <v>530</v>
      </c>
      <c r="G588" s="13" t="s">
        <v>1057</v>
      </c>
      <c r="H588" s="13" t="s">
        <v>524</v>
      </c>
      <c r="I588" s="13" t="s">
        <v>520</v>
      </c>
      <c r="J588" s="13" t="s">
        <v>1058</v>
      </c>
      <c r="K588" s="13" t="s">
        <v>535</v>
      </c>
      <c r="L588" s="13" t="s">
        <v>527</v>
      </c>
      <c r="M588" s="13"/>
    </row>
    <row r="589" spans="1:13" ht="24.4" customHeight="1">
      <c r="A589" s="213"/>
      <c r="B589" s="213"/>
      <c r="C589" s="214"/>
      <c r="D589" s="213"/>
      <c r="E589" s="215"/>
      <c r="F589" s="34" t="s">
        <v>536</v>
      </c>
      <c r="G589" s="13"/>
      <c r="H589" s="13"/>
      <c r="I589" s="13"/>
      <c r="J589" s="13"/>
      <c r="K589" s="13"/>
      <c r="L589" s="13"/>
      <c r="M589" s="13"/>
    </row>
    <row r="590" spans="1:13" ht="50.1" customHeight="1">
      <c r="A590" s="213"/>
      <c r="B590" s="213"/>
      <c r="C590" s="214"/>
      <c r="D590" s="213"/>
      <c r="E590" s="215"/>
      <c r="F590" s="34" t="s">
        <v>537</v>
      </c>
      <c r="G590" s="13" t="s">
        <v>1059</v>
      </c>
      <c r="H590" s="13" t="s">
        <v>532</v>
      </c>
      <c r="I590" s="13" t="s">
        <v>1060</v>
      </c>
      <c r="J590" s="13" t="s">
        <v>1061</v>
      </c>
      <c r="K590" s="13" t="s">
        <v>535</v>
      </c>
      <c r="L590" s="13" t="s">
        <v>527</v>
      </c>
      <c r="M590" s="13"/>
    </row>
    <row r="591" spans="1:13" ht="29.25" customHeight="1">
      <c r="A591" s="213"/>
      <c r="B591" s="213"/>
      <c r="C591" s="214"/>
      <c r="D591" s="213"/>
      <c r="E591" s="34" t="s">
        <v>542</v>
      </c>
      <c r="F591" s="34" t="s">
        <v>543</v>
      </c>
      <c r="G591" s="13" t="s">
        <v>857</v>
      </c>
      <c r="H591" s="13" t="s">
        <v>545</v>
      </c>
      <c r="I591" s="13" t="s">
        <v>858</v>
      </c>
      <c r="J591" s="13" t="s">
        <v>859</v>
      </c>
      <c r="K591" s="13" t="s">
        <v>520</v>
      </c>
      <c r="L591" s="13" t="s">
        <v>548</v>
      </c>
      <c r="M591" s="13"/>
    </row>
    <row r="592" spans="1:13" ht="18.2" customHeight="1">
      <c r="A592" s="17" t="s">
        <v>1062</v>
      </c>
      <c r="B592" s="17" t="s">
        <v>1063</v>
      </c>
      <c r="C592" s="15">
        <v>120</v>
      </c>
      <c r="D592" s="11"/>
      <c r="E592" s="11"/>
      <c r="F592" s="11"/>
      <c r="G592" s="11"/>
      <c r="H592" s="11"/>
      <c r="I592" s="11"/>
      <c r="J592" s="11"/>
      <c r="K592" s="11"/>
      <c r="L592" s="11"/>
      <c r="M592" s="11"/>
    </row>
    <row r="593" spans="1:13" ht="39.6" customHeight="1">
      <c r="A593" s="213" t="s">
        <v>163</v>
      </c>
      <c r="B593" s="213" t="s">
        <v>1064</v>
      </c>
      <c r="C593" s="214">
        <v>120</v>
      </c>
      <c r="D593" s="213" t="s">
        <v>1065</v>
      </c>
      <c r="E593" s="215" t="s">
        <v>504</v>
      </c>
      <c r="F593" s="34" t="s">
        <v>505</v>
      </c>
      <c r="G593" s="13" t="s">
        <v>1066</v>
      </c>
      <c r="H593" s="13" t="s">
        <v>1067</v>
      </c>
      <c r="I593" s="13" t="s">
        <v>1068</v>
      </c>
      <c r="J593" s="13" t="s">
        <v>1069</v>
      </c>
      <c r="K593" s="13" t="s">
        <v>555</v>
      </c>
      <c r="L593" s="13" t="s">
        <v>556</v>
      </c>
      <c r="M593" s="13"/>
    </row>
    <row r="594" spans="1:13" ht="24.4" customHeight="1">
      <c r="A594" s="213"/>
      <c r="B594" s="213"/>
      <c r="C594" s="214"/>
      <c r="D594" s="213"/>
      <c r="E594" s="215"/>
      <c r="F594" s="34" t="s">
        <v>511</v>
      </c>
      <c r="G594" s="13"/>
      <c r="H594" s="13"/>
      <c r="I594" s="13"/>
      <c r="J594" s="13"/>
      <c r="K594" s="13"/>
      <c r="L594" s="13"/>
      <c r="M594" s="13"/>
    </row>
    <row r="595" spans="1:13" ht="24.4" customHeight="1">
      <c r="A595" s="213"/>
      <c r="B595" s="213"/>
      <c r="C595" s="214"/>
      <c r="D595" s="213"/>
      <c r="E595" s="215"/>
      <c r="F595" s="34" t="s">
        <v>512</v>
      </c>
      <c r="G595" s="13"/>
      <c r="H595" s="13"/>
      <c r="I595" s="13"/>
      <c r="J595" s="13"/>
      <c r="K595" s="13"/>
      <c r="L595" s="13"/>
      <c r="M595" s="13"/>
    </row>
    <row r="596" spans="1:13" ht="24.4" customHeight="1">
      <c r="A596" s="213"/>
      <c r="B596" s="213"/>
      <c r="C596" s="214"/>
      <c r="D596" s="213"/>
      <c r="E596" s="215" t="s">
        <v>513</v>
      </c>
      <c r="F596" s="215" t="s">
        <v>514</v>
      </c>
      <c r="G596" s="13" t="s">
        <v>1070</v>
      </c>
      <c r="H596" s="13" t="s">
        <v>903</v>
      </c>
      <c r="I596" s="13" t="s">
        <v>1071</v>
      </c>
      <c r="J596" s="13" t="s">
        <v>1072</v>
      </c>
      <c r="K596" s="13" t="s">
        <v>588</v>
      </c>
      <c r="L596" s="13" t="s">
        <v>548</v>
      </c>
      <c r="M596" s="13"/>
    </row>
    <row r="597" spans="1:13" ht="24.4" customHeight="1">
      <c r="A597" s="213"/>
      <c r="B597" s="213"/>
      <c r="C597" s="214"/>
      <c r="D597" s="213"/>
      <c r="E597" s="215"/>
      <c r="F597" s="215"/>
      <c r="G597" s="13" t="s">
        <v>1073</v>
      </c>
      <c r="H597" s="13" t="s">
        <v>903</v>
      </c>
      <c r="I597" s="13" t="s">
        <v>1074</v>
      </c>
      <c r="J597" s="13" t="s">
        <v>1072</v>
      </c>
      <c r="K597" s="13" t="s">
        <v>588</v>
      </c>
      <c r="L597" s="13" t="s">
        <v>548</v>
      </c>
      <c r="M597" s="13"/>
    </row>
    <row r="598" spans="1:13" ht="24.4" customHeight="1">
      <c r="A598" s="213"/>
      <c r="B598" s="213"/>
      <c r="C598" s="214"/>
      <c r="D598" s="213"/>
      <c r="E598" s="215"/>
      <c r="F598" s="215"/>
      <c r="G598" s="13" t="s">
        <v>1075</v>
      </c>
      <c r="H598" s="13" t="s">
        <v>710</v>
      </c>
      <c r="I598" s="13" t="s">
        <v>1076</v>
      </c>
      <c r="J598" s="13" t="s">
        <v>1077</v>
      </c>
      <c r="K598" s="13" t="s">
        <v>588</v>
      </c>
      <c r="L598" s="13" t="s">
        <v>548</v>
      </c>
      <c r="M598" s="13"/>
    </row>
    <row r="599" spans="1:13" ht="24.4" customHeight="1">
      <c r="A599" s="213"/>
      <c r="B599" s="213"/>
      <c r="C599" s="214"/>
      <c r="D599" s="213"/>
      <c r="E599" s="215"/>
      <c r="F599" s="215" t="s">
        <v>518</v>
      </c>
      <c r="G599" s="13" t="s">
        <v>1078</v>
      </c>
      <c r="H599" s="13" t="s">
        <v>524</v>
      </c>
      <c r="I599" s="13" t="s">
        <v>1079</v>
      </c>
      <c r="J599" s="13" t="s">
        <v>1080</v>
      </c>
      <c r="K599" s="13" t="s">
        <v>509</v>
      </c>
      <c r="L599" s="13" t="s">
        <v>563</v>
      </c>
      <c r="M599" s="13"/>
    </row>
    <row r="600" spans="1:13" ht="24.4" customHeight="1">
      <c r="A600" s="213"/>
      <c r="B600" s="213"/>
      <c r="C600" s="214"/>
      <c r="D600" s="213"/>
      <c r="E600" s="215"/>
      <c r="F600" s="215"/>
      <c r="G600" s="13" t="s">
        <v>1081</v>
      </c>
      <c r="H600" s="13" t="s">
        <v>524</v>
      </c>
      <c r="I600" s="13" t="s">
        <v>1082</v>
      </c>
      <c r="J600" s="13" t="s">
        <v>1080</v>
      </c>
      <c r="K600" s="13" t="s">
        <v>509</v>
      </c>
      <c r="L600" s="13" t="s">
        <v>563</v>
      </c>
      <c r="M600" s="13"/>
    </row>
    <row r="601" spans="1:13" ht="24.4" customHeight="1">
      <c r="A601" s="213"/>
      <c r="B601" s="213"/>
      <c r="C601" s="214"/>
      <c r="D601" s="213"/>
      <c r="E601" s="215"/>
      <c r="F601" s="34" t="s">
        <v>522</v>
      </c>
      <c r="G601" s="13" t="s">
        <v>567</v>
      </c>
      <c r="H601" s="13" t="s">
        <v>524</v>
      </c>
      <c r="I601" s="13" t="s">
        <v>1083</v>
      </c>
      <c r="J601" s="13" t="s">
        <v>1080</v>
      </c>
      <c r="K601" s="13" t="s">
        <v>509</v>
      </c>
      <c r="L601" s="13" t="s">
        <v>563</v>
      </c>
      <c r="M601" s="13"/>
    </row>
    <row r="602" spans="1:13" ht="24.4" customHeight="1">
      <c r="A602" s="213"/>
      <c r="B602" s="213"/>
      <c r="C602" s="214"/>
      <c r="D602" s="213"/>
      <c r="E602" s="215" t="s">
        <v>528</v>
      </c>
      <c r="F602" s="34" t="s">
        <v>529</v>
      </c>
      <c r="G602" s="13"/>
      <c r="H602" s="13"/>
      <c r="I602" s="13"/>
      <c r="J602" s="13"/>
      <c r="K602" s="13"/>
      <c r="L602" s="13"/>
      <c r="M602" s="13"/>
    </row>
    <row r="603" spans="1:13" ht="39.6" customHeight="1">
      <c r="A603" s="213"/>
      <c r="B603" s="213"/>
      <c r="C603" s="214"/>
      <c r="D603" s="213"/>
      <c r="E603" s="215"/>
      <c r="F603" s="34" t="s">
        <v>530</v>
      </c>
      <c r="G603" s="13" t="s">
        <v>1084</v>
      </c>
      <c r="H603" s="13" t="s">
        <v>532</v>
      </c>
      <c r="I603" s="13" t="s">
        <v>1085</v>
      </c>
      <c r="J603" s="13" t="s">
        <v>1086</v>
      </c>
      <c r="K603" s="13" t="s">
        <v>573</v>
      </c>
      <c r="L603" s="13" t="s">
        <v>527</v>
      </c>
      <c r="M603" s="13"/>
    </row>
    <row r="604" spans="1:13" ht="24.4" customHeight="1">
      <c r="A604" s="213"/>
      <c r="B604" s="213"/>
      <c r="C604" s="214"/>
      <c r="D604" s="213"/>
      <c r="E604" s="215"/>
      <c r="F604" s="34" t="s">
        <v>536</v>
      </c>
      <c r="G604" s="13"/>
      <c r="H604" s="13"/>
      <c r="I604" s="13"/>
      <c r="J604" s="13"/>
      <c r="K604" s="13"/>
      <c r="L604" s="13"/>
      <c r="M604" s="13"/>
    </row>
    <row r="605" spans="1:13" ht="39.6" customHeight="1">
      <c r="A605" s="213"/>
      <c r="B605" s="213"/>
      <c r="C605" s="214"/>
      <c r="D605" s="213"/>
      <c r="E605" s="215"/>
      <c r="F605" s="34" t="s">
        <v>537</v>
      </c>
      <c r="G605" s="13" t="s">
        <v>574</v>
      </c>
      <c r="H605" s="13" t="s">
        <v>1087</v>
      </c>
      <c r="I605" s="13" t="s">
        <v>1088</v>
      </c>
      <c r="J605" s="13" t="s">
        <v>1086</v>
      </c>
      <c r="K605" s="13" t="s">
        <v>573</v>
      </c>
      <c r="L605" s="13" t="s">
        <v>527</v>
      </c>
      <c r="M605" s="13"/>
    </row>
    <row r="606" spans="1:13" ht="24.4" customHeight="1">
      <c r="A606" s="213"/>
      <c r="B606" s="213"/>
      <c r="C606" s="214"/>
      <c r="D606" s="213"/>
      <c r="E606" s="34" t="s">
        <v>542</v>
      </c>
      <c r="F606" s="34" t="s">
        <v>543</v>
      </c>
      <c r="G606" s="13" t="s">
        <v>1089</v>
      </c>
      <c r="H606" s="13" t="s">
        <v>663</v>
      </c>
      <c r="I606" s="13" t="s">
        <v>1090</v>
      </c>
      <c r="J606" s="13" t="s">
        <v>1080</v>
      </c>
      <c r="K606" s="13" t="s">
        <v>509</v>
      </c>
      <c r="L606" s="13" t="s">
        <v>548</v>
      </c>
      <c r="M606" s="13"/>
    </row>
    <row r="607" spans="1:13" ht="18.2" customHeight="1">
      <c r="A607" s="17" t="s">
        <v>1091</v>
      </c>
      <c r="B607" s="17" t="s">
        <v>1092</v>
      </c>
      <c r="C607" s="15">
        <v>132</v>
      </c>
      <c r="D607" s="11"/>
      <c r="E607" s="11"/>
      <c r="F607" s="11"/>
      <c r="G607" s="11"/>
      <c r="H607" s="11"/>
      <c r="I607" s="11"/>
      <c r="J607" s="11"/>
      <c r="K607" s="11"/>
      <c r="L607" s="11"/>
      <c r="M607" s="11"/>
    </row>
    <row r="608" spans="1:13" ht="29.25" customHeight="1">
      <c r="A608" s="213" t="s">
        <v>164</v>
      </c>
      <c r="B608" s="213" t="s">
        <v>1093</v>
      </c>
      <c r="C608" s="214">
        <v>132</v>
      </c>
      <c r="D608" s="213" t="s">
        <v>1094</v>
      </c>
      <c r="E608" s="215" t="s">
        <v>504</v>
      </c>
      <c r="F608" s="34" t="s">
        <v>505</v>
      </c>
      <c r="G608" s="13" t="s">
        <v>551</v>
      </c>
      <c r="H608" s="13" t="s">
        <v>1095</v>
      </c>
      <c r="I608" s="13" t="s">
        <v>1096</v>
      </c>
      <c r="J608" s="13" t="s">
        <v>1097</v>
      </c>
      <c r="K608" s="13" t="s">
        <v>555</v>
      </c>
      <c r="L608" s="13" t="s">
        <v>556</v>
      </c>
      <c r="M608" s="13"/>
    </row>
    <row r="609" spans="1:13" ht="24.4" customHeight="1">
      <c r="A609" s="213"/>
      <c r="B609" s="213"/>
      <c r="C609" s="214"/>
      <c r="D609" s="213"/>
      <c r="E609" s="215"/>
      <c r="F609" s="34" t="s">
        <v>511</v>
      </c>
      <c r="G609" s="13"/>
      <c r="H609" s="13"/>
      <c r="I609" s="13"/>
      <c r="J609" s="13"/>
      <c r="K609" s="13"/>
      <c r="L609" s="13"/>
      <c r="M609" s="13"/>
    </row>
    <row r="610" spans="1:13" ht="24.4" customHeight="1">
      <c r="A610" s="213"/>
      <c r="B610" s="213"/>
      <c r="C610" s="214"/>
      <c r="D610" s="213"/>
      <c r="E610" s="215"/>
      <c r="F610" s="34" t="s">
        <v>512</v>
      </c>
      <c r="G610" s="13"/>
      <c r="H610" s="13"/>
      <c r="I610" s="13"/>
      <c r="J610" s="13"/>
      <c r="K610" s="13"/>
      <c r="L610" s="13"/>
      <c r="M610" s="13"/>
    </row>
    <row r="611" spans="1:13" ht="39.6" customHeight="1">
      <c r="A611" s="213"/>
      <c r="B611" s="213"/>
      <c r="C611" s="214"/>
      <c r="D611" s="213"/>
      <c r="E611" s="215" t="s">
        <v>513</v>
      </c>
      <c r="F611" s="215" t="s">
        <v>514</v>
      </c>
      <c r="G611" s="13" t="s">
        <v>1098</v>
      </c>
      <c r="H611" s="13" t="s">
        <v>590</v>
      </c>
      <c r="I611" s="13" t="s">
        <v>591</v>
      </c>
      <c r="J611" s="13" t="s">
        <v>592</v>
      </c>
      <c r="K611" s="13" t="s">
        <v>593</v>
      </c>
      <c r="L611" s="13" t="s">
        <v>548</v>
      </c>
      <c r="M611" s="13"/>
    </row>
    <row r="612" spans="1:13" ht="24.4" customHeight="1">
      <c r="A612" s="213"/>
      <c r="B612" s="213"/>
      <c r="C612" s="214"/>
      <c r="D612" s="213"/>
      <c r="E612" s="215"/>
      <c r="F612" s="215"/>
      <c r="G612" s="13" t="s">
        <v>584</v>
      </c>
      <c r="H612" s="13" t="s">
        <v>585</v>
      </c>
      <c r="I612" s="13" t="s">
        <v>586</v>
      </c>
      <c r="J612" s="13" t="s">
        <v>587</v>
      </c>
      <c r="K612" s="13" t="s">
        <v>588</v>
      </c>
      <c r="L612" s="13" t="s">
        <v>548</v>
      </c>
      <c r="M612" s="13"/>
    </row>
    <row r="613" spans="1:13" ht="24.4" customHeight="1">
      <c r="A613" s="213"/>
      <c r="B613" s="213"/>
      <c r="C613" s="214"/>
      <c r="D613" s="213"/>
      <c r="E613" s="215"/>
      <c r="F613" s="34" t="s">
        <v>518</v>
      </c>
      <c r="G613" s="13" t="s">
        <v>1081</v>
      </c>
      <c r="H613" s="13" t="s">
        <v>524</v>
      </c>
      <c r="I613" s="13" t="s">
        <v>1099</v>
      </c>
      <c r="J613" s="13" t="s">
        <v>562</v>
      </c>
      <c r="K613" s="13" t="s">
        <v>509</v>
      </c>
      <c r="L613" s="13" t="s">
        <v>563</v>
      </c>
      <c r="M613" s="13"/>
    </row>
    <row r="614" spans="1:13" ht="24.4" customHeight="1">
      <c r="A614" s="213"/>
      <c r="B614" s="213"/>
      <c r="C614" s="214"/>
      <c r="D614" s="213"/>
      <c r="E614" s="215"/>
      <c r="F614" s="215" t="s">
        <v>522</v>
      </c>
      <c r="G614" s="13" t="s">
        <v>567</v>
      </c>
      <c r="H614" s="13" t="s">
        <v>524</v>
      </c>
      <c r="I614" s="13" t="s">
        <v>568</v>
      </c>
      <c r="J614" s="13" t="s">
        <v>569</v>
      </c>
      <c r="K614" s="13" t="s">
        <v>509</v>
      </c>
      <c r="L614" s="13" t="s">
        <v>563</v>
      </c>
      <c r="M614" s="13"/>
    </row>
    <row r="615" spans="1:13" ht="24.4" customHeight="1">
      <c r="A615" s="213"/>
      <c r="B615" s="213"/>
      <c r="C615" s="214"/>
      <c r="D615" s="213"/>
      <c r="E615" s="215"/>
      <c r="F615" s="215"/>
      <c r="G615" s="13" t="s">
        <v>564</v>
      </c>
      <c r="H615" s="13" t="s">
        <v>524</v>
      </c>
      <c r="I615" s="13" t="s">
        <v>565</v>
      </c>
      <c r="J615" s="13" t="s">
        <v>566</v>
      </c>
      <c r="K615" s="13" t="s">
        <v>509</v>
      </c>
      <c r="L615" s="13" t="s">
        <v>563</v>
      </c>
      <c r="M615" s="13"/>
    </row>
    <row r="616" spans="1:13" ht="24.4" customHeight="1">
      <c r="A616" s="213"/>
      <c r="B616" s="213"/>
      <c r="C616" s="214"/>
      <c r="D616" s="213"/>
      <c r="E616" s="215" t="s">
        <v>528</v>
      </c>
      <c r="F616" s="34" t="s">
        <v>529</v>
      </c>
      <c r="G616" s="13"/>
      <c r="H616" s="13"/>
      <c r="I616" s="13"/>
      <c r="J616" s="13"/>
      <c r="K616" s="13"/>
      <c r="L616" s="13"/>
      <c r="M616" s="13"/>
    </row>
    <row r="617" spans="1:13" ht="59.45" customHeight="1">
      <c r="A617" s="213"/>
      <c r="B617" s="213"/>
      <c r="C617" s="214"/>
      <c r="D617" s="213"/>
      <c r="E617" s="215"/>
      <c r="F617" s="34" t="s">
        <v>530</v>
      </c>
      <c r="G617" s="13" t="s">
        <v>612</v>
      </c>
      <c r="H617" s="13" t="s">
        <v>532</v>
      </c>
      <c r="I617" s="13" t="s">
        <v>613</v>
      </c>
      <c r="J617" s="13" t="s">
        <v>577</v>
      </c>
      <c r="K617" s="13" t="s">
        <v>573</v>
      </c>
      <c r="L617" s="13" t="s">
        <v>527</v>
      </c>
      <c r="M617" s="13"/>
    </row>
    <row r="618" spans="1:13" ht="24.4" customHeight="1">
      <c r="A618" s="213"/>
      <c r="B618" s="213"/>
      <c r="C618" s="214"/>
      <c r="D618" s="213"/>
      <c r="E618" s="215"/>
      <c r="F618" s="34" t="s">
        <v>536</v>
      </c>
      <c r="G618" s="13"/>
      <c r="H618" s="13"/>
      <c r="I618" s="13"/>
      <c r="J618" s="13"/>
      <c r="K618" s="13"/>
      <c r="L618" s="13"/>
      <c r="M618" s="13"/>
    </row>
    <row r="619" spans="1:13" ht="59.45" customHeight="1">
      <c r="A619" s="213"/>
      <c r="B619" s="213"/>
      <c r="C619" s="214"/>
      <c r="D619" s="213"/>
      <c r="E619" s="215"/>
      <c r="F619" s="34" t="s">
        <v>537</v>
      </c>
      <c r="G619" s="13" t="s">
        <v>574</v>
      </c>
      <c r="H619" s="13" t="s">
        <v>575</v>
      </c>
      <c r="I619" s="13" t="s">
        <v>576</v>
      </c>
      <c r="J619" s="13" t="s">
        <v>577</v>
      </c>
      <c r="K619" s="13" t="s">
        <v>573</v>
      </c>
      <c r="L619" s="13" t="s">
        <v>527</v>
      </c>
      <c r="M619" s="13"/>
    </row>
    <row r="620" spans="1:13" ht="24.4" customHeight="1">
      <c r="A620" s="213"/>
      <c r="B620" s="213"/>
      <c r="C620" s="214"/>
      <c r="D620" s="213"/>
      <c r="E620" s="34" t="s">
        <v>542</v>
      </c>
      <c r="F620" s="34" t="s">
        <v>543</v>
      </c>
      <c r="G620" s="13" t="s">
        <v>578</v>
      </c>
      <c r="H620" s="13" t="s">
        <v>545</v>
      </c>
      <c r="I620" s="13" t="s">
        <v>579</v>
      </c>
      <c r="J620" s="13" t="s">
        <v>566</v>
      </c>
      <c r="K620" s="13" t="s">
        <v>509</v>
      </c>
      <c r="L620" s="13" t="s">
        <v>548</v>
      </c>
      <c r="M620" s="13"/>
    </row>
    <row r="621" spans="1:13" ht="18.2" customHeight="1">
      <c r="A621" s="17" t="s">
        <v>1100</v>
      </c>
      <c r="B621" s="17" t="s">
        <v>1101</v>
      </c>
      <c r="C621" s="15">
        <v>38</v>
      </c>
      <c r="D621" s="11"/>
      <c r="E621" s="11"/>
      <c r="F621" s="11"/>
      <c r="G621" s="11"/>
      <c r="H621" s="11"/>
      <c r="I621" s="11"/>
      <c r="J621" s="11"/>
      <c r="K621" s="11"/>
      <c r="L621" s="11"/>
      <c r="M621" s="11"/>
    </row>
    <row r="622" spans="1:13" ht="39.6" customHeight="1">
      <c r="A622" s="213" t="s">
        <v>165</v>
      </c>
      <c r="B622" s="213" t="s">
        <v>1102</v>
      </c>
      <c r="C622" s="214">
        <v>38</v>
      </c>
      <c r="D622" s="213" t="s">
        <v>1103</v>
      </c>
      <c r="E622" s="215" t="s">
        <v>504</v>
      </c>
      <c r="F622" s="34" t="s">
        <v>505</v>
      </c>
      <c r="G622" s="13" t="s">
        <v>1066</v>
      </c>
      <c r="H622" s="13" t="s">
        <v>1104</v>
      </c>
      <c r="I622" s="13" t="s">
        <v>1105</v>
      </c>
      <c r="J622" s="13" t="s">
        <v>1106</v>
      </c>
      <c r="K622" s="13" t="s">
        <v>555</v>
      </c>
      <c r="L622" s="13" t="s">
        <v>556</v>
      </c>
      <c r="M622" s="13"/>
    </row>
    <row r="623" spans="1:13" ht="24.4" customHeight="1">
      <c r="A623" s="213"/>
      <c r="B623" s="213"/>
      <c r="C623" s="214"/>
      <c r="D623" s="213"/>
      <c r="E623" s="215"/>
      <c r="F623" s="34" t="s">
        <v>511</v>
      </c>
      <c r="G623" s="13"/>
      <c r="H623" s="13"/>
      <c r="I623" s="13"/>
      <c r="J623" s="13"/>
      <c r="K623" s="13"/>
      <c r="L623" s="13"/>
      <c r="M623" s="13"/>
    </row>
    <row r="624" spans="1:13" ht="24.4" customHeight="1">
      <c r="A624" s="213"/>
      <c r="B624" s="213"/>
      <c r="C624" s="214"/>
      <c r="D624" s="213"/>
      <c r="E624" s="215"/>
      <c r="F624" s="34" t="s">
        <v>512</v>
      </c>
      <c r="G624" s="13"/>
      <c r="H624" s="13"/>
      <c r="I624" s="13"/>
      <c r="J624" s="13"/>
      <c r="K624" s="13"/>
      <c r="L624" s="13"/>
      <c r="M624" s="13"/>
    </row>
    <row r="625" spans="1:13" ht="24.4" customHeight="1">
      <c r="A625" s="213"/>
      <c r="B625" s="213"/>
      <c r="C625" s="214"/>
      <c r="D625" s="213"/>
      <c r="E625" s="215" t="s">
        <v>513</v>
      </c>
      <c r="F625" s="215" t="s">
        <v>514</v>
      </c>
      <c r="G625" s="13" t="s">
        <v>1107</v>
      </c>
      <c r="H625" s="13" t="s">
        <v>710</v>
      </c>
      <c r="I625" s="13" t="s">
        <v>1108</v>
      </c>
      <c r="J625" s="13" t="s">
        <v>1077</v>
      </c>
      <c r="K625" s="13" t="s">
        <v>588</v>
      </c>
      <c r="L625" s="13" t="s">
        <v>548</v>
      </c>
      <c r="M625" s="13"/>
    </row>
    <row r="626" spans="1:13" ht="24.4" customHeight="1">
      <c r="A626" s="213"/>
      <c r="B626" s="213"/>
      <c r="C626" s="214"/>
      <c r="D626" s="213"/>
      <c r="E626" s="215"/>
      <c r="F626" s="215"/>
      <c r="G626" s="13" t="s">
        <v>1109</v>
      </c>
      <c r="H626" s="13" t="s">
        <v>710</v>
      </c>
      <c r="I626" s="13" t="s">
        <v>1076</v>
      </c>
      <c r="J626" s="13" t="s">
        <v>1077</v>
      </c>
      <c r="K626" s="13" t="s">
        <v>588</v>
      </c>
      <c r="L626" s="13" t="s">
        <v>556</v>
      </c>
      <c r="M626" s="13"/>
    </row>
    <row r="627" spans="1:13" ht="24.4" customHeight="1">
      <c r="A627" s="213"/>
      <c r="B627" s="213"/>
      <c r="C627" s="214"/>
      <c r="D627" s="213"/>
      <c r="E627" s="215"/>
      <c r="F627" s="215" t="s">
        <v>518</v>
      </c>
      <c r="G627" s="13" t="s">
        <v>1110</v>
      </c>
      <c r="H627" s="13" t="s">
        <v>524</v>
      </c>
      <c r="I627" s="13" t="s">
        <v>1079</v>
      </c>
      <c r="J627" s="13" t="s">
        <v>569</v>
      </c>
      <c r="K627" s="13" t="s">
        <v>509</v>
      </c>
      <c r="L627" s="13" t="s">
        <v>563</v>
      </c>
      <c r="M627" s="13"/>
    </row>
    <row r="628" spans="1:13" ht="24.4" customHeight="1">
      <c r="A628" s="213"/>
      <c r="B628" s="213"/>
      <c r="C628" s="214"/>
      <c r="D628" s="213"/>
      <c r="E628" s="215"/>
      <c r="F628" s="215"/>
      <c r="G628" s="13" t="s">
        <v>1081</v>
      </c>
      <c r="H628" s="13" t="s">
        <v>524</v>
      </c>
      <c r="I628" s="13" t="s">
        <v>1099</v>
      </c>
      <c r="J628" s="13" t="s">
        <v>569</v>
      </c>
      <c r="K628" s="13" t="s">
        <v>509</v>
      </c>
      <c r="L628" s="13" t="s">
        <v>563</v>
      </c>
      <c r="M628" s="13"/>
    </row>
    <row r="629" spans="1:13" ht="24.4" customHeight="1">
      <c r="A629" s="213"/>
      <c r="B629" s="213"/>
      <c r="C629" s="214"/>
      <c r="D629" s="213"/>
      <c r="E629" s="215"/>
      <c r="F629" s="215" t="s">
        <v>522</v>
      </c>
      <c r="G629" s="13" t="s">
        <v>1111</v>
      </c>
      <c r="H629" s="13" t="s">
        <v>524</v>
      </c>
      <c r="I629" s="13" t="s">
        <v>1112</v>
      </c>
      <c r="J629" s="13" t="s">
        <v>569</v>
      </c>
      <c r="K629" s="13" t="s">
        <v>509</v>
      </c>
      <c r="L629" s="13" t="s">
        <v>563</v>
      </c>
      <c r="M629" s="13"/>
    </row>
    <row r="630" spans="1:13" ht="24.4" customHeight="1">
      <c r="A630" s="213"/>
      <c r="B630" s="213"/>
      <c r="C630" s="214"/>
      <c r="D630" s="213"/>
      <c r="E630" s="215"/>
      <c r="F630" s="215"/>
      <c r="G630" s="13" t="s">
        <v>567</v>
      </c>
      <c r="H630" s="13" t="s">
        <v>524</v>
      </c>
      <c r="I630" s="13" t="s">
        <v>568</v>
      </c>
      <c r="J630" s="13" t="s">
        <v>569</v>
      </c>
      <c r="K630" s="13" t="s">
        <v>509</v>
      </c>
      <c r="L630" s="13" t="s">
        <v>563</v>
      </c>
      <c r="M630" s="13"/>
    </row>
    <row r="631" spans="1:13" ht="24.4" customHeight="1">
      <c r="A631" s="213"/>
      <c r="B631" s="213"/>
      <c r="C631" s="214"/>
      <c r="D631" s="213"/>
      <c r="E631" s="215" t="s">
        <v>528</v>
      </c>
      <c r="F631" s="34" t="s">
        <v>529</v>
      </c>
      <c r="G631" s="13"/>
      <c r="H631" s="13"/>
      <c r="I631" s="13"/>
      <c r="J631" s="13"/>
      <c r="K631" s="13"/>
      <c r="L631" s="13"/>
      <c r="M631" s="13"/>
    </row>
    <row r="632" spans="1:13" ht="59.45" customHeight="1">
      <c r="A632" s="213"/>
      <c r="B632" s="213"/>
      <c r="C632" s="214"/>
      <c r="D632" s="213"/>
      <c r="E632" s="215"/>
      <c r="F632" s="34" t="s">
        <v>530</v>
      </c>
      <c r="G632" s="13" t="s">
        <v>612</v>
      </c>
      <c r="H632" s="13" t="s">
        <v>532</v>
      </c>
      <c r="I632" s="13" t="s">
        <v>613</v>
      </c>
      <c r="J632" s="13" t="s">
        <v>1113</v>
      </c>
      <c r="K632" s="13" t="s">
        <v>535</v>
      </c>
      <c r="L632" s="13" t="s">
        <v>527</v>
      </c>
      <c r="M632" s="13"/>
    </row>
    <row r="633" spans="1:13" ht="24.4" customHeight="1">
      <c r="A633" s="213"/>
      <c r="B633" s="213"/>
      <c r="C633" s="214"/>
      <c r="D633" s="213"/>
      <c r="E633" s="215"/>
      <c r="F633" s="34" t="s">
        <v>536</v>
      </c>
      <c r="G633" s="13"/>
      <c r="H633" s="13"/>
      <c r="I633" s="13"/>
      <c r="J633" s="13"/>
      <c r="K633" s="13"/>
      <c r="L633" s="13"/>
      <c r="M633" s="13"/>
    </row>
    <row r="634" spans="1:13" ht="39.6" customHeight="1">
      <c r="A634" s="213"/>
      <c r="B634" s="213"/>
      <c r="C634" s="214"/>
      <c r="D634" s="213"/>
      <c r="E634" s="215"/>
      <c r="F634" s="34" t="s">
        <v>537</v>
      </c>
      <c r="G634" s="13" t="s">
        <v>574</v>
      </c>
      <c r="H634" s="13" t="s">
        <v>575</v>
      </c>
      <c r="I634" s="13" t="s">
        <v>576</v>
      </c>
      <c r="J634" s="13" t="s">
        <v>1114</v>
      </c>
      <c r="K634" s="13" t="s">
        <v>535</v>
      </c>
      <c r="L634" s="13" t="s">
        <v>527</v>
      </c>
      <c r="M634" s="13"/>
    </row>
    <row r="635" spans="1:13" ht="24.4" customHeight="1">
      <c r="A635" s="213"/>
      <c r="B635" s="213"/>
      <c r="C635" s="214"/>
      <c r="D635" s="213"/>
      <c r="E635" s="34" t="s">
        <v>542</v>
      </c>
      <c r="F635" s="34" t="s">
        <v>543</v>
      </c>
      <c r="G635" s="13" t="s">
        <v>578</v>
      </c>
      <c r="H635" s="13" t="s">
        <v>545</v>
      </c>
      <c r="I635" s="13" t="s">
        <v>579</v>
      </c>
      <c r="J635" s="13" t="s">
        <v>569</v>
      </c>
      <c r="K635" s="13" t="s">
        <v>509</v>
      </c>
      <c r="L635" s="13" t="s">
        <v>548</v>
      </c>
      <c r="M635" s="13"/>
    </row>
    <row r="636" spans="1:13" ht="19.899999999999999" customHeight="1">
      <c r="A636" s="17" t="s">
        <v>1115</v>
      </c>
      <c r="B636" s="17" t="s">
        <v>1116</v>
      </c>
      <c r="C636" s="15">
        <v>173.99199999999999</v>
      </c>
      <c r="D636" s="11"/>
      <c r="E636" s="11"/>
      <c r="F636" s="11"/>
      <c r="G636" s="11"/>
      <c r="H636" s="11"/>
      <c r="I636" s="11"/>
      <c r="J636" s="11"/>
      <c r="K636" s="11"/>
      <c r="L636" s="11"/>
      <c r="M636" s="11"/>
    </row>
    <row r="637" spans="1:13" ht="29.25" customHeight="1">
      <c r="A637" s="213" t="s">
        <v>166</v>
      </c>
      <c r="B637" s="213" t="s">
        <v>1117</v>
      </c>
      <c r="C637" s="214">
        <v>8.9920000000000009</v>
      </c>
      <c r="D637" s="213" t="s">
        <v>1118</v>
      </c>
      <c r="E637" s="215" t="s">
        <v>504</v>
      </c>
      <c r="F637" s="34" t="s">
        <v>505</v>
      </c>
      <c r="G637" s="13" t="s">
        <v>551</v>
      </c>
      <c r="H637" s="13" t="s">
        <v>1119</v>
      </c>
      <c r="I637" s="13" t="s">
        <v>1120</v>
      </c>
      <c r="J637" s="13" t="s">
        <v>554</v>
      </c>
      <c r="K637" s="13" t="s">
        <v>555</v>
      </c>
      <c r="L637" s="13" t="s">
        <v>556</v>
      </c>
      <c r="M637" s="13"/>
    </row>
    <row r="638" spans="1:13" ht="24.4" customHeight="1">
      <c r="A638" s="213"/>
      <c r="B638" s="213"/>
      <c r="C638" s="214"/>
      <c r="D638" s="213"/>
      <c r="E638" s="215"/>
      <c r="F638" s="34" t="s">
        <v>511</v>
      </c>
      <c r="G638" s="13"/>
      <c r="H638" s="13"/>
      <c r="I638" s="13"/>
      <c r="J638" s="13"/>
      <c r="K638" s="13"/>
      <c r="L638" s="13"/>
      <c r="M638" s="13"/>
    </row>
    <row r="639" spans="1:13" ht="24.4" customHeight="1">
      <c r="A639" s="213"/>
      <c r="B639" s="213"/>
      <c r="C639" s="214"/>
      <c r="D639" s="213"/>
      <c r="E639" s="215"/>
      <c r="F639" s="34" t="s">
        <v>512</v>
      </c>
      <c r="G639" s="13"/>
      <c r="H639" s="13"/>
      <c r="I639" s="13"/>
      <c r="J639" s="13"/>
      <c r="K639" s="13"/>
      <c r="L639" s="13"/>
      <c r="M639" s="13"/>
    </row>
    <row r="640" spans="1:13" ht="29.25" customHeight="1">
      <c r="A640" s="213"/>
      <c r="B640" s="213"/>
      <c r="C640" s="214"/>
      <c r="D640" s="213"/>
      <c r="E640" s="215" t="s">
        <v>513</v>
      </c>
      <c r="F640" s="34" t="s">
        <v>514</v>
      </c>
      <c r="G640" s="13" t="s">
        <v>671</v>
      </c>
      <c r="H640" s="13" t="s">
        <v>1121</v>
      </c>
      <c r="I640" s="13" t="s">
        <v>1122</v>
      </c>
      <c r="J640" s="13" t="s">
        <v>1123</v>
      </c>
      <c r="K640" s="13" t="s">
        <v>593</v>
      </c>
      <c r="L640" s="13" t="s">
        <v>548</v>
      </c>
      <c r="M640" s="13"/>
    </row>
    <row r="641" spans="1:13" ht="29.25" customHeight="1">
      <c r="A641" s="213"/>
      <c r="B641" s="213"/>
      <c r="C641" s="214"/>
      <c r="D641" s="213"/>
      <c r="E641" s="215"/>
      <c r="F641" s="215" t="s">
        <v>518</v>
      </c>
      <c r="G641" s="13" t="s">
        <v>1124</v>
      </c>
      <c r="H641" s="13" t="s">
        <v>524</v>
      </c>
      <c r="I641" s="13" t="s">
        <v>1125</v>
      </c>
      <c r="J641" s="13" t="s">
        <v>1126</v>
      </c>
      <c r="K641" s="13" t="s">
        <v>509</v>
      </c>
      <c r="L641" s="13" t="s">
        <v>563</v>
      </c>
      <c r="M641" s="13"/>
    </row>
    <row r="642" spans="1:13" ht="29.25" customHeight="1">
      <c r="A642" s="213"/>
      <c r="B642" s="213"/>
      <c r="C642" s="214"/>
      <c r="D642" s="213"/>
      <c r="E642" s="215"/>
      <c r="F642" s="215"/>
      <c r="G642" s="13" t="s">
        <v>1127</v>
      </c>
      <c r="H642" s="13" t="s">
        <v>545</v>
      </c>
      <c r="I642" s="13" t="s">
        <v>1128</v>
      </c>
      <c r="J642" s="13" t="s">
        <v>1126</v>
      </c>
      <c r="K642" s="13" t="s">
        <v>509</v>
      </c>
      <c r="L642" s="13" t="s">
        <v>548</v>
      </c>
      <c r="M642" s="13"/>
    </row>
    <row r="643" spans="1:13" ht="29.25" customHeight="1">
      <c r="A643" s="213"/>
      <c r="B643" s="213"/>
      <c r="C643" s="214"/>
      <c r="D643" s="213"/>
      <c r="E643" s="215"/>
      <c r="F643" s="34" t="s">
        <v>522</v>
      </c>
      <c r="G643" s="13" t="s">
        <v>1129</v>
      </c>
      <c r="H643" s="13" t="s">
        <v>1130</v>
      </c>
      <c r="I643" s="13" t="s">
        <v>1131</v>
      </c>
      <c r="J643" s="13" t="s">
        <v>1132</v>
      </c>
      <c r="K643" s="13" t="s">
        <v>767</v>
      </c>
      <c r="L643" s="13" t="s">
        <v>548</v>
      </c>
      <c r="M643" s="13"/>
    </row>
    <row r="644" spans="1:13" ht="24.4" customHeight="1">
      <c r="A644" s="213"/>
      <c r="B644" s="213"/>
      <c r="C644" s="214"/>
      <c r="D644" s="213"/>
      <c r="E644" s="215" t="s">
        <v>528</v>
      </c>
      <c r="F644" s="34" t="s">
        <v>529</v>
      </c>
      <c r="G644" s="13"/>
      <c r="H644" s="13"/>
      <c r="I644" s="13"/>
      <c r="J644" s="13"/>
      <c r="K644" s="13"/>
      <c r="L644" s="13"/>
      <c r="M644" s="13"/>
    </row>
    <row r="645" spans="1:13" ht="59.45" customHeight="1">
      <c r="A645" s="213"/>
      <c r="B645" s="213"/>
      <c r="C645" s="214"/>
      <c r="D645" s="213"/>
      <c r="E645" s="215"/>
      <c r="F645" s="34" t="s">
        <v>530</v>
      </c>
      <c r="G645" s="13" t="s">
        <v>1133</v>
      </c>
      <c r="H645" s="13" t="s">
        <v>532</v>
      </c>
      <c r="I645" s="13" t="s">
        <v>1134</v>
      </c>
      <c r="J645" s="13" t="s">
        <v>1135</v>
      </c>
      <c r="K645" s="13" t="s">
        <v>573</v>
      </c>
      <c r="L645" s="13" t="s">
        <v>527</v>
      </c>
      <c r="M645" s="13"/>
    </row>
    <row r="646" spans="1:13" ht="24.4" customHeight="1">
      <c r="A646" s="213"/>
      <c r="B646" s="213"/>
      <c r="C646" s="214"/>
      <c r="D646" s="213"/>
      <c r="E646" s="215"/>
      <c r="F646" s="34" t="s">
        <v>536</v>
      </c>
      <c r="G646" s="13"/>
      <c r="H646" s="13"/>
      <c r="I646" s="13"/>
      <c r="J646" s="13"/>
      <c r="K646" s="13"/>
      <c r="L646" s="13"/>
      <c r="M646" s="13"/>
    </row>
    <row r="647" spans="1:13" ht="24.4" customHeight="1">
      <c r="A647" s="213"/>
      <c r="B647" s="213"/>
      <c r="C647" s="214"/>
      <c r="D647" s="213"/>
      <c r="E647" s="215"/>
      <c r="F647" s="34" t="s">
        <v>537</v>
      </c>
      <c r="G647" s="13"/>
      <c r="H647" s="13"/>
      <c r="I647" s="13"/>
      <c r="J647" s="13"/>
      <c r="K647" s="13"/>
      <c r="L647" s="13"/>
      <c r="M647" s="13"/>
    </row>
    <row r="648" spans="1:13" ht="29.25" customHeight="1">
      <c r="A648" s="213"/>
      <c r="B648" s="213"/>
      <c r="C648" s="214"/>
      <c r="D648" s="213"/>
      <c r="E648" s="34" t="s">
        <v>542</v>
      </c>
      <c r="F648" s="34" t="s">
        <v>543</v>
      </c>
      <c r="G648" s="13" t="s">
        <v>702</v>
      </c>
      <c r="H648" s="13" t="s">
        <v>545</v>
      </c>
      <c r="I648" s="13" t="s">
        <v>1136</v>
      </c>
      <c r="J648" s="13" t="s">
        <v>1126</v>
      </c>
      <c r="K648" s="13" t="s">
        <v>509</v>
      </c>
      <c r="L648" s="13" t="s">
        <v>548</v>
      </c>
      <c r="M648" s="13"/>
    </row>
    <row r="649" spans="1:13" ht="29.25" customHeight="1">
      <c r="A649" s="213" t="s">
        <v>166</v>
      </c>
      <c r="B649" s="213" t="s">
        <v>1093</v>
      </c>
      <c r="C649" s="214">
        <v>156</v>
      </c>
      <c r="D649" s="213" t="s">
        <v>1137</v>
      </c>
      <c r="E649" s="215" t="s">
        <v>504</v>
      </c>
      <c r="F649" s="34" t="s">
        <v>505</v>
      </c>
      <c r="G649" s="13" t="s">
        <v>551</v>
      </c>
      <c r="H649" s="13" t="s">
        <v>1138</v>
      </c>
      <c r="I649" s="13" t="s">
        <v>1139</v>
      </c>
      <c r="J649" s="13" t="s">
        <v>1140</v>
      </c>
      <c r="K649" s="13" t="s">
        <v>555</v>
      </c>
      <c r="L649" s="13" t="s">
        <v>556</v>
      </c>
      <c r="M649" s="13"/>
    </row>
    <row r="650" spans="1:13" ht="24.4" customHeight="1">
      <c r="A650" s="213"/>
      <c r="B650" s="213"/>
      <c r="C650" s="214"/>
      <c r="D650" s="213"/>
      <c r="E650" s="215"/>
      <c r="F650" s="34" t="s">
        <v>511</v>
      </c>
      <c r="G650" s="13"/>
      <c r="H650" s="13"/>
      <c r="I650" s="13"/>
      <c r="J650" s="13"/>
      <c r="K650" s="13"/>
      <c r="L650" s="13"/>
      <c r="M650" s="13"/>
    </row>
    <row r="651" spans="1:13" ht="24.4" customHeight="1">
      <c r="A651" s="213"/>
      <c r="B651" s="213"/>
      <c r="C651" s="214"/>
      <c r="D651" s="213"/>
      <c r="E651" s="215"/>
      <c r="F651" s="34" t="s">
        <v>512</v>
      </c>
      <c r="G651" s="13"/>
      <c r="H651" s="13"/>
      <c r="I651" s="13"/>
      <c r="J651" s="13"/>
      <c r="K651" s="13"/>
      <c r="L651" s="13"/>
      <c r="M651" s="13"/>
    </row>
    <row r="652" spans="1:13" ht="29.25" customHeight="1">
      <c r="A652" s="213"/>
      <c r="B652" s="213"/>
      <c r="C652" s="214"/>
      <c r="D652" s="213"/>
      <c r="E652" s="215" t="s">
        <v>513</v>
      </c>
      <c r="F652" s="215" t="s">
        <v>514</v>
      </c>
      <c r="G652" s="13" t="s">
        <v>1141</v>
      </c>
      <c r="H652" s="13" t="s">
        <v>1142</v>
      </c>
      <c r="I652" s="13" t="s">
        <v>1143</v>
      </c>
      <c r="J652" s="13" t="s">
        <v>1144</v>
      </c>
      <c r="K652" s="13" t="s">
        <v>195</v>
      </c>
      <c r="L652" s="13" t="s">
        <v>548</v>
      </c>
      <c r="M652" s="13"/>
    </row>
    <row r="653" spans="1:13" ht="29.25" customHeight="1">
      <c r="A653" s="213"/>
      <c r="B653" s="213"/>
      <c r="C653" s="214"/>
      <c r="D653" s="213"/>
      <c r="E653" s="215"/>
      <c r="F653" s="215"/>
      <c r="G653" s="13" t="s">
        <v>1145</v>
      </c>
      <c r="H653" s="13" t="s">
        <v>1146</v>
      </c>
      <c r="I653" s="13" t="s">
        <v>1147</v>
      </c>
      <c r="J653" s="13" t="s">
        <v>1148</v>
      </c>
      <c r="K653" s="13" t="s">
        <v>760</v>
      </c>
      <c r="L653" s="13" t="s">
        <v>563</v>
      </c>
      <c r="M653" s="13"/>
    </row>
    <row r="654" spans="1:13" ht="39.6" customHeight="1">
      <c r="A654" s="213"/>
      <c r="B654" s="213"/>
      <c r="C654" s="214"/>
      <c r="D654" s="213"/>
      <c r="E654" s="215"/>
      <c r="F654" s="34" t="s">
        <v>518</v>
      </c>
      <c r="G654" s="13" t="s">
        <v>1149</v>
      </c>
      <c r="H654" s="13" t="s">
        <v>516</v>
      </c>
      <c r="I654" s="13" t="s">
        <v>1150</v>
      </c>
      <c r="J654" s="13" t="s">
        <v>1151</v>
      </c>
      <c r="K654" s="13" t="s">
        <v>509</v>
      </c>
      <c r="L654" s="13" t="s">
        <v>548</v>
      </c>
      <c r="M654" s="13"/>
    </row>
    <row r="655" spans="1:13" ht="29.25" customHeight="1">
      <c r="A655" s="213"/>
      <c r="B655" s="213"/>
      <c r="C655" s="214"/>
      <c r="D655" s="213"/>
      <c r="E655" s="215"/>
      <c r="F655" s="34" t="s">
        <v>522</v>
      </c>
      <c r="G655" s="13" t="s">
        <v>1111</v>
      </c>
      <c r="H655" s="13" t="s">
        <v>524</v>
      </c>
      <c r="I655" s="13" t="s">
        <v>1152</v>
      </c>
      <c r="J655" s="13" t="s">
        <v>1126</v>
      </c>
      <c r="K655" s="13" t="s">
        <v>509</v>
      </c>
      <c r="L655" s="13" t="s">
        <v>563</v>
      </c>
      <c r="M655" s="13"/>
    </row>
    <row r="656" spans="1:13" ht="24.4" customHeight="1">
      <c r="A656" s="213"/>
      <c r="B656" s="213"/>
      <c r="C656" s="214"/>
      <c r="D656" s="213"/>
      <c r="E656" s="215" t="s">
        <v>528</v>
      </c>
      <c r="F656" s="34" t="s">
        <v>529</v>
      </c>
      <c r="G656" s="13"/>
      <c r="H656" s="13"/>
      <c r="I656" s="13"/>
      <c r="J656" s="13"/>
      <c r="K656" s="13"/>
      <c r="L656" s="13"/>
      <c r="M656" s="13"/>
    </row>
    <row r="657" spans="1:13" ht="59.45" customHeight="1">
      <c r="A657" s="213"/>
      <c r="B657" s="213"/>
      <c r="C657" s="214"/>
      <c r="D657" s="213"/>
      <c r="E657" s="215"/>
      <c r="F657" s="34" t="s">
        <v>530</v>
      </c>
      <c r="G657" s="13" t="s">
        <v>1153</v>
      </c>
      <c r="H657" s="13" t="s">
        <v>700</v>
      </c>
      <c r="I657" s="13" t="s">
        <v>1154</v>
      </c>
      <c r="J657" s="13" t="s">
        <v>1135</v>
      </c>
      <c r="K657" s="13" t="s">
        <v>573</v>
      </c>
      <c r="L657" s="13" t="s">
        <v>527</v>
      </c>
      <c r="M657" s="13"/>
    </row>
    <row r="658" spans="1:13" ht="24.4" customHeight="1">
      <c r="A658" s="213"/>
      <c r="B658" s="213"/>
      <c r="C658" s="214"/>
      <c r="D658" s="213"/>
      <c r="E658" s="215"/>
      <c r="F658" s="34" t="s">
        <v>536</v>
      </c>
      <c r="G658" s="13"/>
      <c r="H658" s="13"/>
      <c r="I658" s="13"/>
      <c r="J658" s="13"/>
      <c r="K658" s="13"/>
      <c r="L658" s="13"/>
      <c r="M658" s="13"/>
    </row>
    <row r="659" spans="1:13" ht="24.4" customHeight="1">
      <c r="A659" s="213"/>
      <c r="B659" s="213"/>
      <c r="C659" s="214"/>
      <c r="D659" s="213"/>
      <c r="E659" s="215"/>
      <c r="F659" s="34" t="s">
        <v>537</v>
      </c>
      <c r="G659" s="13"/>
      <c r="H659" s="13"/>
      <c r="I659" s="13"/>
      <c r="J659" s="13"/>
      <c r="K659" s="13"/>
      <c r="L659" s="13"/>
      <c r="M659" s="13"/>
    </row>
    <row r="660" spans="1:13" ht="29.25" customHeight="1">
      <c r="A660" s="213"/>
      <c r="B660" s="213"/>
      <c r="C660" s="214"/>
      <c r="D660" s="213"/>
      <c r="E660" s="34" t="s">
        <v>542</v>
      </c>
      <c r="F660" s="34" t="s">
        <v>543</v>
      </c>
      <c r="G660" s="13" t="s">
        <v>878</v>
      </c>
      <c r="H660" s="13" t="s">
        <v>545</v>
      </c>
      <c r="I660" s="13" t="s">
        <v>879</v>
      </c>
      <c r="J660" s="13" t="s">
        <v>1126</v>
      </c>
      <c r="K660" s="13" t="s">
        <v>509</v>
      </c>
      <c r="L660" s="13" t="s">
        <v>548</v>
      </c>
      <c r="M660" s="13"/>
    </row>
    <row r="661" spans="1:13" ht="29.25" customHeight="1">
      <c r="A661" s="213" t="s">
        <v>166</v>
      </c>
      <c r="B661" s="213" t="s">
        <v>1155</v>
      </c>
      <c r="C661" s="214">
        <v>9</v>
      </c>
      <c r="D661" s="213" t="s">
        <v>1156</v>
      </c>
      <c r="E661" s="215" t="s">
        <v>504</v>
      </c>
      <c r="F661" s="34" t="s">
        <v>505</v>
      </c>
      <c r="G661" s="13" t="s">
        <v>551</v>
      </c>
      <c r="H661" s="13" t="s">
        <v>1157</v>
      </c>
      <c r="I661" s="13" t="s">
        <v>1158</v>
      </c>
      <c r="J661" s="13" t="s">
        <v>554</v>
      </c>
      <c r="K661" s="13" t="s">
        <v>555</v>
      </c>
      <c r="L661" s="13" t="s">
        <v>556</v>
      </c>
      <c r="M661" s="13"/>
    </row>
    <row r="662" spans="1:13" ht="24.4" customHeight="1">
      <c r="A662" s="213"/>
      <c r="B662" s="213"/>
      <c r="C662" s="214"/>
      <c r="D662" s="213"/>
      <c r="E662" s="215"/>
      <c r="F662" s="34" t="s">
        <v>511</v>
      </c>
      <c r="G662" s="13"/>
      <c r="H662" s="13"/>
      <c r="I662" s="13"/>
      <c r="J662" s="13"/>
      <c r="K662" s="13"/>
      <c r="L662" s="13"/>
      <c r="M662" s="13"/>
    </row>
    <row r="663" spans="1:13" ht="24.4" customHeight="1">
      <c r="A663" s="213"/>
      <c r="B663" s="213"/>
      <c r="C663" s="214"/>
      <c r="D663" s="213"/>
      <c r="E663" s="215"/>
      <c r="F663" s="34" t="s">
        <v>512</v>
      </c>
      <c r="G663" s="13"/>
      <c r="H663" s="13"/>
      <c r="I663" s="13"/>
      <c r="J663" s="13"/>
      <c r="K663" s="13"/>
      <c r="L663" s="13"/>
      <c r="M663" s="13"/>
    </row>
    <row r="664" spans="1:13" ht="29.25" customHeight="1">
      <c r="A664" s="213"/>
      <c r="B664" s="213"/>
      <c r="C664" s="214"/>
      <c r="D664" s="213"/>
      <c r="E664" s="215" t="s">
        <v>513</v>
      </c>
      <c r="F664" s="34" t="s">
        <v>514</v>
      </c>
      <c r="G664" s="13" t="s">
        <v>1159</v>
      </c>
      <c r="H664" s="13" t="s">
        <v>764</v>
      </c>
      <c r="I664" s="13" t="s">
        <v>1160</v>
      </c>
      <c r="J664" s="13" t="s">
        <v>1161</v>
      </c>
      <c r="K664" s="13" t="s">
        <v>760</v>
      </c>
      <c r="L664" s="13" t="s">
        <v>563</v>
      </c>
      <c r="M664" s="13"/>
    </row>
    <row r="665" spans="1:13" ht="29.25" customHeight="1">
      <c r="A665" s="213"/>
      <c r="B665" s="213"/>
      <c r="C665" s="214"/>
      <c r="D665" s="213"/>
      <c r="E665" s="215"/>
      <c r="F665" s="34" t="s">
        <v>518</v>
      </c>
      <c r="G665" s="13" t="s">
        <v>1162</v>
      </c>
      <c r="H665" s="13" t="s">
        <v>783</v>
      </c>
      <c r="I665" s="13" t="s">
        <v>1163</v>
      </c>
      <c r="J665" s="13" t="s">
        <v>1164</v>
      </c>
      <c r="K665" s="13" t="s">
        <v>509</v>
      </c>
      <c r="L665" s="13" t="s">
        <v>548</v>
      </c>
      <c r="M665" s="13"/>
    </row>
    <row r="666" spans="1:13" ht="29.25" customHeight="1">
      <c r="A666" s="213"/>
      <c r="B666" s="213"/>
      <c r="C666" s="214"/>
      <c r="D666" s="213"/>
      <c r="E666" s="215"/>
      <c r="F666" s="34" t="s">
        <v>522</v>
      </c>
      <c r="G666" s="13" t="s">
        <v>1111</v>
      </c>
      <c r="H666" s="13" t="s">
        <v>524</v>
      </c>
      <c r="I666" s="13" t="s">
        <v>1165</v>
      </c>
      <c r="J666" s="13" t="s">
        <v>1166</v>
      </c>
      <c r="K666" s="13" t="s">
        <v>509</v>
      </c>
      <c r="L666" s="13" t="s">
        <v>563</v>
      </c>
      <c r="M666" s="13"/>
    </row>
    <row r="667" spans="1:13" ht="24.4" customHeight="1">
      <c r="A667" s="213"/>
      <c r="B667" s="213"/>
      <c r="C667" s="214"/>
      <c r="D667" s="213"/>
      <c r="E667" s="215" t="s">
        <v>528</v>
      </c>
      <c r="F667" s="34" t="s">
        <v>529</v>
      </c>
      <c r="G667" s="13"/>
      <c r="H667" s="13"/>
      <c r="I667" s="13"/>
      <c r="J667" s="13"/>
      <c r="K667" s="13"/>
      <c r="L667" s="13"/>
      <c r="M667" s="13"/>
    </row>
    <row r="668" spans="1:13" ht="59.45" customHeight="1">
      <c r="A668" s="213"/>
      <c r="B668" s="213"/>
      <c r="C668" s="214"/>
      <c r="D668" s="213"/>
      <c r="E668" s="215"/>
      <c r="F668" s="34" t="s">
        <v>530</v>
      </c>
      <c r="G668" s="13" t="s">
        <v>1167</v>
      </c>
      <c r="H668" s="13" t="s">
        <v>1168</v>
      </c>
      <c r="I668" s="13" t="s">
        <v>1169</v>
      </c>
      <c r="J668" s="13" t="s">
        <v>1135</v>
      </c>
      <c r="K668" s="13" t="s">
        <v>573</v>
      </c>
      <c r="L668" s="13" t="s">
        <v>527</v>
      </c>
      <c r="M668" s="13"/>
    </row>
    <row r="669" spans="1:13" ht="24.4" customHeight="1">
      <c r="A669" s="213"/>
      <c r="B669" s="213"/>
      <c r="C669" s="214"/>
      <c r="D669" s="213"/>
      <c r="E669" s="215"/>
      <c r="F669" s="34" t="s">
        <v>536</v>
      </c>
      <c r="G669" s="13"/>
      <c r="H669" s="13"/>
      <c r="I669" s="13"/>
      <c r="J669" s="13"/>
      <c r="K669" s="13"/>
      <c r="L669" s="13"/>
      <c r="M669" s="13"/>
    </row>
    <row r="670" spans="1:13" ht="24.4" customHeight="1">
      <c r="A670" s="213"/>
      <c r="B670" s="213"/>
      <c r="C670" s="214"/>
      <c r="D670" s="213"/>
      <c r="E670" s="215"/>
      <c r="F670" s="34" t="s">
        <v>537</v>
      </c>
      <c r="G670" s="13"/>
      <c r="H670" s="13"/>
      <c r="I670" s="13"/>
      <c r="J670" s="13"/>
      <c r="K670" s="13"/>
      <c r="L670" s="13"/>
      <c r="M670" s="13"/>
    </row>
    <row r="671" spans="1:13" ht="29.25" customHeight="1">
      <c r="A671" s="213"/>
      <c r="B671" s="213"/>
      <c r="C671" s="214"/>
      <c r="D671" s="213"/>
      <c r="E671" s="34" t="s">
        <v>542</v>
      </c>
      <c r="F671" s="34" t="s">
        <v>543</v>
      </c>
      <c r="G671" s="13" t="s">
        <v>878</v>
      </c>
      <c r="H671" s="13" t="s">
        <v>545</v>
      </c>
      <c r="I671" s="13" t="s">
        <v>879</v>
      </c>
      <c r="J671" s="13" t="s">
        <v>1126</v>
      </c>
      <c r="K671" s="13" t="s">
        <v>509</v>
      </c>
      <c r="L671" s="13" t="s">
        <v>548</v>
      </c>
      <c r="M671" s="13"/>
    </row>
    <row r="672" spans="1:13" ht="18.2" customHeight="1">
      <c r="A672" s="17" t="s">
        <v>1170</v>
      </c>
      <c r="B672" s="17" t="s">
        <v>1171</v>
      </c>
      <c r="C672" s="15">
        <v>11.75</v>
      </c>
      <c r="D672" s="11"/>
      <c r="E672" s="11"/>
      <c r="F672" s="11"/>
      <c r="G672" s="11"/>
      <c r="H672" s="11"/>
      <c r="I672" s="11"/>
      <c r="J672" s="11"/>
      <c r="K672" s="11"/>
      <c r="L672" s="11"/>
      <c r="M672" s="11"/>
    </row>
    <row r="673" spans="1:13" ht="29.25" customHeight="1">
      <c r="A673" s="213" t="s">
        <v>167</v>
      </c>
      <c r="B673" s="213" t="s">
        <v>1172</v>
      </c>
      <c r="C673" s="214">
        <v>11.75</v>
      </c>
      <c r="D673" s="213" t="s">
        <v>1173</v>
      </c>
      <c r="E673" s="215" t="s">
        <v>504</v>
      </c>
      <c r="F673" s="34" t="s">
        <v>505</v>
      </c>
      <c r="G673" s="13" t="s">
        <v>834</v>
      </c>
      <c r="H673" s="13" t="s">
        <v>1174</v>
      </c>
      <c r="I673" s="13" t="s">
        <v>1175</v>
      </c>
      <c r="J673" s="13" t="s">
        <v>837</v>
      </c>
      <c r="K673" s="13" t="s">
        <v>555</v>
      </c>
      <c r="L673" s="13" t="s">
        <v>556</v>
      </c>
      <c r="M673" s="13"/>
    </row>
    <row r="674" spans="1:13" ht="24.4" customHeight="1">
      <c r="A674" s="213"/>
      <c r="B674" s="213"/>
      <c r="C674" s="214"/>
      <c r="D674" s="213"/>
      <c r="E674" s="215"/>
      <c r="F674" s="34" t="s">
        <v>511</v>
      </c>
      <c r="G674" s="13"/>
      <c r="H674" s="13"/>
      <c r="I674" s="13"/>
      <c r="J674" s="13"/>
      <c r="K674" s="13"/>
      <c r="L674" s="13"/>
      <c r="M674" s="13"/>
    </row>
    <row r="675" spans="1:13" ht="24.4" customHeight="1">
      <c r="A675" s="213"/>
      <c r="B675" s="213"/>
      <c r="C675" s="214"/>
      <c r="D675" s="213"/>
      <c r="E675" s="215"/>
      <c r="F675" s="34" t="s">
        <v>512</v>
      </c>
      <c r="G675" s="13"/>
      <c r="H675" s="13"/>
      <c r="I675" s="13"/>
      <c r="J675" s="13"/>
      <c r="K675" s="13"/>
      <c r="L675" s="13"/>
      <c r="M675" s="13"/>
    </row>
    <row r="676" spans="1:13" ht="24.4" customHeight="1">
      <c r="A676" s="213"/>
      <c r="B676" s="213"/>
      <c r="C676" s="214"/>
      <c r="D676" s="213"/>
      <c r="E676" s="215" t="s">
        <v>513</v>
      </c>
      <c r="F676" s="215" t="s">
        <v>514</v>
      </c>
      <c r="G676" s="13" t="s">
        <v>838</v>
      </c>
      <c r="H676" s="13" t="s">
        <v>839</v>
      </c>
      <c r="I676" s="13"/>
      <c r="J676" s="13"/>
      <c r="K676" s="13"/>
      <c r="L676" s="13"/>
      <c r="M676" s="13"/>
    </row>
    <row r="677" spans="1:13" ht="29.25" customHeight="1">
      <c r="A677" s="213"/>
      <c r="B677" s="213"/>
      <c r="C677" s="214"/>
      <c r="D677" s="213"/>
      <c r="E677" s="215"/>
      <c r="F677" s="215"/>
      <c r="G677" s="13" t="s">
        <v>840</v>
      </c>
      <c r="H677" s="13" t="s">
        <v>1052</v>
      </c>
      <c r="I677" s="13" t="s">
        <v>842</v>
      </c>
      <c r="J677" s="13" t="s">
        <v>843</v>
      </c>
      <c r="K677" s="13" t="s">
        <v>674</v>
      </c>
      <c r="L677" s="13" t="s">
        <v>548</v>
      </c>
      <c r="M677" s="13"/>
    </row>
    <row r="678" spans="1:13" ht="24.4" customHeight="1">
      <c r="A678" s="213"/>
      <c r="B678" s="213"/>
      <c r="C678" s="214"/>
      <c r="D678" s="213"/>
      <c r="E678" s="215"/>
      <c r="F678" s="34" t="s">
        <v>518</v>
      </c>
      <c r="G678" s="13" t="s">
        <v>844</v>
      </c>
      <c r="H678" s="13" t="s">
        <v>524</v>
      </c>
      <c r="I678" s="13" t="s">
        <v>845</v>
      </c>
      <c r="J678" s="13" t="s">
        <v>800</v>
      </c>
      <c r="K678" s="13" t="s">
        <v>520</v>
      </c>
      <c r="L678" s="13" t="s">
        <v>563</v>
      </c>
      <c r="M678" s="13"/>
    </row>
    <row r="679" spans="1:13" ht="24.4" customHeight="1">
      <c r="A679" s="213"/>
      <c r="B679" s="213"/>
      <c r="C679" s="214"/>
      <c r="D679" s="213"/>
      <c r="E679" s="215"/>
      <c r="F679" s="34" t="s">
        <v>522</v>
      </c>
      <c r="G679" s="13" t="s">
        <v>846</v>
      </c>
      <c r="H679" s="13" t="s">
        <v>524</v>
      </c>
      <c r="I679" s="13" t="s">
        <v>847</v>
      </c>
      <c r="J679" s="13" t="s">
        <v>800</v>
      </c>
      <c r="K679" s="13" t="s">
        <v>509</v>
      </c>
      <c r="L679" s="13" t="s">
        <v>563</v>
      </c>
      <c r="M679" s="13"/>
    </row>
    <row r="680" spans="1:13" ht="24.4" customHeight="1">
      <c r="A680" s="213"/>
      <c r="B680" s="213"/>
      <c r="C680" s="214"/>
      <c r="D680" s="213"/>
      <c r="E680" s="215" t="s">
        <v>528</v>
      </c>
      <c r="F680" s="34" t="s">
        <v>529</v>
      </c>
      <c r="G680" s="13" t="s">
        <v>1176</v>
      </c>
      <c r="H680" s="13" t="s">
        <v>839</v>
      </c>
      <c r="I680" s="13"/>
      <c r="J680" s="13"/>
      <c r="K680" s="13" t="s">
        <v>520</v>
      </c>
      <c r="L680" s="13" t="s">
        <v>510</v>
      </c>
      <c r="M680" s="13"/>
    </row>
    <row r="681" spans="1:13" ht="50.1" customHeight="1">
      <c r="A681" s="213"/>
      <c r="B681" s="213"/>
      <c r="C681" s="214"/>
      <c r="D681" s="213"/>
      <c r="E681" s="215"/>
      <c r="F681" s="34" t="s">
        <v>530</v>
      </c>
      <c r="G681" s="13" t="s">
        <v>848</v>
      </c>
      <c r="H681" s="13" t="s">
        <v>849</v>
      </c>
      <c r="I681" s="13" t="s">
        <v>850</v>
      </c>
      <c r="J681" s="13" t="s">
        <v>851</v>
      </c>
      <c r="K681" s="13" t="s">
        <v>535</v>
      </c>
      <c r="L681" s="13" t="s">
        <v>527</v>
      </c>
      <c r="M681" s="13"/>
    </row>
    <row r="682" spans="1:13" ht="24.4" customHeight="1">
      <c r="A682" s="213"/>
      <c r="B682" s="213"/>
      <c r="C682" s="214"/>
      <c r="D682" s="213"/>
      <c r="E682" s="215"/>
      <c r="F682" s="34" t="s">
        <v>536</v>
      </c>
      <c r="G682" s="13" t="s">
        <v>852</v>
      </c>
      <c r="H682" s="13" t="s">
        <v>853</v>
      </c>
      <c r="I682" s="13"/>
      <c r="J682" s="13"/>
      <c r="K682" s="13" t="s">
        <v>853</v>
      </c>
      <c r="L682" s="13" t="s">
        <v>527</v>
      </c>
      <c r="M682" s="13"/>
    </row>
    <row r="683" spans="1:13" ht="59.45" customHeight="1">
      <c r="A683" s="213"/>
      <c r="B683" s="213"/>
      <c r="C683" s="214"/>
      <c r="D683" s="213"/>
      <c r="E683" s="215"/>
      <c r="F683" s="34" t="s">
        <v>537</v>
      </c>
      <c r="G683" s="13" t="s">
        <v>854</v>
      </c>
      <c r="H683" s="13" t="s">
        <v>532</v>
      </c>
      <c r="I683" s="13" t="s">
        <v>855</v>
      </c>
      <c r="J683" s="13" t="s">
        <v>856</v>
      </c>
      <c r="K683" s="13" t="s">
        <v>535</v>
      </c>
      <c r="L683" s="13" t="s">
        <v>527</v>
      </c>
      <c r="M683" s="13"/>
    </row>
    <row r="684" spans="1:13" ht="29.25" customHeight="1">
      <c r="A684" s="213"/>
      <c r="B684" s="213"/>
      <c r="C684" s="214"/>
      <c r="D684" s="213"/>
      <c r="E684" s="34" t="s">
        <v>542</v>
      </c>
      <c r="F684" s="34" t="s">
        <v>543</v>
      </c>
      <c r="G684" s="13" t="s">
        <v>857</v>
      </c>
      <c r="H684" s="13" t="s">
        <v>545</v>
      </c>
      <c r="I684" s="13" t="s">
        <v>858</v>
      </c>
      <c r="J684" s="13" t="s">
        <v>859</v>
      </c>
      <c r="K684" s="13" t="s">
        <v>520</v>
      </c>
      <c r="L684" s="13" t="s">
        <v>548</v>
      </c>
      <c r="M684" s="13"/>
    </row>
    <row r="685" spans="1:13" ht="18.2" customHeight="1">
      <c r="A685" s="17" t="s">
        <v>1177</v>
      </c>
      <c r="B685" s="17" t="s">
        <v>1178</v>
      </c>
      <c r="C685" s="15">
        <v>20</v>
      </c>
      <c r="D685" s="11"/>
      <c r="E685" s="11"/>
      <c r="F685" s="11"/>
      <c r="G685" s="11"/>
      <c r="H685" s="11"/>
      <c r="I685" s="11"/>
      <c r="J685" s="11"/>
      <c r="K685" s="11"/>
      <c r="L685" s="11"/>
      <c r="M685" s="11"/>
    </row>
    <row r="686" spans="1:13" ht="39.6" customHeight="1">
      <c r="A686" s="213" t="s">
        <v>168</v>
      </c>
      <c r="B686" s="213" t="s">
        <v>1179</v>
      </c>
      <c r="C686" s="214">
        <v>20</v>
      </c>
      <c r="D686" s="213" t="s">
        <v>1180</v>
      </c>
      <c r="E686" s="215" t="s">
        <v>504</v>
      </c>
      <c r="F686" s="34" t="s">
        <v>505</v>
      </c>
      <c r="G686" s="13" t="s">
        <v>1066</v>
      </c>
      <c r="H686" s="13" t="s">
        <v>590</v>
      </c>
      <c r="I686" s="13" t="s">
        <v>621</v>
      </c>
      <c r="J686" s="13" t="s">
        <v>1181</v>
      </c>
      <c r="K686" s="13" t="s">
        <v>555</v>
      </c>
      <c r="L686" s="13" t="s">
        <v>556</v>
      </c>
      <c r="M686" s="13"/>
    </row>
    <row r="687" spans="1:13" ht="24.4" customHeight="1">
      <c r="A687" s="213"/>
      <c r="B687" s="213"/>
      <c r="C687" s="214"/>
      <c r="D687" s="213"/>
      <c r="E687" s="215"/>
      <c r="F687" s="34" t="s">
        <v>511</v>
      </c>
      <c r="G687" s="13"/>
      <c r="H687" s="13"/>
      <c r="I687" s="13"/>
      <c r="J687" s="13"/>
      <c r="K687" s="13"/>
      <c r="L687" s="13"/>
      <c r="M687" s="13"/>
    </row>
    <row r="688" spans="1:13" ht="24.4" customHeight="1">
      <c r="A688" s="213"/>
      <c r="B688" s="213"/>
      <c r="C688" s="214"/>
      <c r="D688" s="213"/>
      <c r="E688" s="215"/>
      <c r="F688" s="34" t="s">
        <v>512</v>
      </c>
      <c r="G688" s="13"/>
      <c r="H688" s="13"/>
      <c r="I688" s="13"/>
      <c r="J688" s="13"/>
      <c r="K688" s="13"/>
      <c r="L688" s="13"/>
      <c r="M688" s="13"/>
    </row>
    <row r="689" spans="1:13" ht="24.4" customHeight="1">
      <c r="A689" s="213"/>
      <c r="B689" s="213"/>
      <c r="C689" s="214"/>
      <c r="D689" s="213"/>
      <c r="E689" s="215" t="s">
        <v>513</v>
      </c>
      <c r="F689" s="215" t="s">
        <v>514</v>
      </c>
      <c r="G689" s="13" t="s">
        <v>1109</v>
      </c>
      <c r="H689" s="13" t="s">
        <v>590</v>
      </c>
      <c r="I689" s="13" t="s">
        <v>1182</v>
      </c>
      <c r="J689" s="13" t="s">
        <v>1077</v>
      </c>
      <c r="K689" s="13" t="s">
        <v>588</v>
      </c>
      <c r="L689" s="13" t="s">
        <v>556</v>
      </c>
      <c r="M689" s="13"/>
    </row>
    <row r="690" spans="1:13" ht="24.4" customHeight="1">
      <c r="A690" s="213"/>
      <c r="B690" s="213"/>
      <c r="C690" s="214"/>
      <c r="D690" s="213"/>
      <c r="E690" s="215"/>
      <c r="F690" s="215"/>
      <c r="G690" s="13" t="s">
        <v>1183</v>
      </c>
      <c r="H690" s="13" t="s">
        <v>1184</v>
      </c>
      <c r="I690" s="13" t="s">
        <v>1185</v>
      </c>
      <c r="J690" s="13" t="s">
        <v>1077</v>
      </c>
      <c r="K690" s="13" t="s">
        <v>588</v>
      </c>
      <c r="L690" s="13" t="s">
        <v>548</v>
      </c>
      <c r="M690" s="13"/>
    </row>
    <row r="691" spans="1:13" ht="24.4" customHeight="1">
      <c r="A691" s="213"/>
      <c r="B691" s="213"/>
      <c r="C691" s="214"/>
      <c r="D691" s="213"/>
      <c r="E691" s="215"/>
      <c r="F691" s="215" t="s">
        <v>518</v>
      </c>
      <c r="G691" s="13" t="s">
        <v>1081</v>
      </c>
      <c r="H691" s="13" t="s">
        <v>524</v>
      </c>
      <c r="I691" s="13" t="s">
        <v>1099</v>
      </c>
      <c r="J691" s="13" t="s">
        <v>569</v>
      </c>
      <c r="K691" s="13" t="s">
        <v>509</v>
      </c>
      <c r="L691" s="13" t="s">
        <v>563</v>
      </c>
      <c r="M691" s="13"/>
    </row>
    <row r="692" spans="1:13" ht="24.4" customHeight="1">
      <c r="A692" s="213"/>
      <c r="B692" s="213"/>
      <c r="C692" s="214"/>
      <c r="D692" s="213"/>
      <c r="E692" s="215"/>
      <c r="F692" s="215"/>
      <c r="G692" s="13" t="s">
        <v>1078</v>
      </c>
      <c r="H692" s="13" t="s">
        <v>524</v>
      </c>
      <c r="I692" s="13" t="s">
        <v>1079</v>
      </c>
      <c r="J692" s="13" t="s">
        <v>569</v>
      </c>
      <c r="K692" s="13" t="s">
        <v>509</v>
      </c>
      <c r="L692" s="13" t="s">
        <v>563</v>
      </c>
      <c r="M692" s="13"/>
    </row>
    <row r="693" spans="1:13" ht="24.4" customHeight="1">
      <c r="A693" s="213"/>
      <c r="B693" s="213"/>
      <c r="C693" s="214"/>
      <c r="D693" s="213"/>
      <c r="E693" s="215"/>
      <c r="F693" s="215" t="s">
        <v>522</v>
      </c>
      <c r="G693" s="13" t="s">
        <v>1186</v>
      </c>
      <c r="H693" s="13" t="s">
        <v>524</v>
      </c>
      <c r="I693" s="13" t="s">
        <v>1112</v>
      </c>
      <c r="J693" s="13" t="s">
        <v>569</v>
      </c>
      <c r="K693" s="13" t="s">
        <v>509</v>
      </c>
      <c r="L693" s="13" t="s">
        <v>563</v>
      </c>
      <c r="M693" s="13"/>
    </row>
    <row r="694" spans="1:13" ht="24.4" customHeight="1">
      <c r="A694" s="213"/>
      <c r="B694" s="213"/>
      <c r="C694" s="214"/>
      <c r="D694" s="213"/>
      <c r="E694" s="215"/>
      <c r="F694" s="215"/>
      <c r="G694" s="13" t="s">
        <v>567</v>
      </c>
      <c r="H694" s="13" t="s">
        <v>524</v>
      </c>
      <c r="I694" s="13" t="s">
        <v>568</v>
      </c>
      <c r="J694" s="13" t="s">
        <v>569</v>
      </c>
      <c r="K694" s="13" t="s">
        <v>509</v>
      </c>
      <c r="L694" s="13" t="s">
        <v>563</v>
      </c>
      <c r="M694" s="13"/>
    </row>
    <row r="695" spans="1:13" ht="24.4" customHeight="1">
      <c r="A695" s="213"/>
      <c r="B695" s="213"/>
      <c r="C695" s="214"/>
      <c r="D695" s="213"/>
      <c r="E695" s="215" t="s">
        <v>528</v>
      </c>
      <c r="F695" s="34" t="s">
        <v>529</v>
      </c>
      <c r="G695" s="13"/>
      <c r="H695" s="13"/>
      <c r="I695" s="13"/>
      <c r="J695" s="13"/>
      <c r="K695" s="13"/>
      <c r="L695" s="13"/>
      <c r="M695" s="13"/>
    </row>
    <row r="696" spans="1:13" ht="59.45" customHeight="1">
      <c r="A696" s="213"/>
      <c r="B696" s="213"/>
      <c r="C696" s="214"/>
      <c r="D696" s="213"/>
      <c r="E696" s="215"/>
      <c r="F696" s="34" t="s">
        <v>530</v>
      </c>
      <c r="G696" s="13" t="s">
        <v>612</v>
      </c>
      <c r="H696" s="13" t="s">
        <v>532</v>
      </c>
      <c r="I696" s="13" t="s">
        <v>613</v>
      </c>
      <c r="J696" s="13" t="s">
        <v>1113</v>
      </c>
      <c r="K696" s="13" t="s">
        <v>535</v>
      </c>
      <c r="L696" s="13" t="s">
        <v>527</v>
      </c>
      <c r="M696" s="13"/>
    </row>
    <row r="697" spans="1:13" ht="24.4" customHeight="1">
      <c r="A697" s="213"/>
      <c r="B697" s="213"/>
      <c r="C697" s="214"/>
      <c r="D697" s="213"/>
      <c r="E697" s="215"/>
      <c r="F697" s="34" t="s">
        <v>536</v>
      </c>
      <c r="G697" s="13"/>
      <c r="H697" s="13"/>
      <c r="I697" s="13"/>
      <c r="J697" s="13"/>
      <c r="K697" s="13"/>
      <c r="L697" s="13"/>
      <c r="M697" s="13"/>
    </row>
    <row r="698" spans="1:13" ht="39.6" customHeight="1">
      <c r="A698" s="213"/>
      <c r="B698" s="213"/>
      <c r="C698" s="214"/>
      <c r="D698" s="213"/>
      <c r="E698" s="215"/>
      <c r="F698" s="34" t="s">
        <v>537</v>
      </c>
      <c r="G698" s="13" t="s">
        <v>574</v>
      </c>
      <c r="H698" s="13" t="s">
        <v>575</v>
      </c>
      <c r="I698" s="13" t="s">
        <v>576</v>
      </c>
      <c r="J698" s="13" t="s">
        <v>1114</v>
      </c>
      <c r="K698" s="13" t="s">
        <v>535</v>
      </c>
      <c r="L698" s="13" t="s">
        <v>527</v>
      </c>
      <c r="M698" s="13"/>
    </row>
    <row r="699" spans="1:13" ht="24.4" customHeight="1">
      <c r="A699" s="213"/>
      <c r="B699" s="213"/>
      <c r="C699" s="214"/>
      <c r="D699" s="213"/>
      <c r="E699" s="34" t="s">
        <v>542</v>
      </c>
      <c r="F699" s="34" t="s">
        <v>543</v>
      </c>
      <c r="G699" s="13" t="s">
        <v>578</v>
      </c>
      <c r="H699" s="13" t="s">
        <v>545</v>
      </c>
      <c r="I699" s="13" t="s">
        <v>579</v>
      </c>
      <c r="J699" s="13" t="s">
        <v>569</v>
      </c>
      <c r="K699" s="13" t="s">
        <v>509</v>
      </c>
      <c r="L699" s="13" t="s">
        <v>548</v>
      </c>
      <c r="M699" s="13"/>
    </row>
    <row r="700" spans="1:13" ht="18.2" customHeight="1">
      <c r="A700" s="17" t="s">
        <v>1187</v>
      </c>
      <c r="B700" s="17" t="s">
        <v>1188</v>
      </c>
      <c r="C700" s="15">
        <v>7.2</v>
      </c>
      <c r="D700" s="11"/>
      <c r="E700" s="11"/>
      <c r="F700" s="11"/>
      <c r="G700" s="11"/>
      <c r="H700" s="11"/>
      <c r="I700" s="11"/>
      <c r="J700" s="11"/>
      <c r="K700" s="11"/>
      <c r="L700" s="11"/>
      <c r="M700" s="11"/>
    </row>
    <row r="701" spans="1:13" ht="39.6" customHeight="1">
      <c r="A701" s="213" t="s">
        <v>169</v>
      </c>
      <c r="B701" s="213" t="s">
        <v>1102</v>
      </c>
      <c r="C701" s="214">
        <v>7.2</v>
      </c>
      <c r="D701" s="213" t="s">
        <v>1189</v>
      </c>
      <c r="E701" s="215" t="s">
        <v>504</v>
      </c>
      <c r="F701" s="34" t="s">
        <v>505</v>
      </c>
      <c r="G701" s="13" t="s">
        <v>1066</v>
      </c>
      <c r="H701" s="13" t="s">
        <v>677</v>
      </c>
      <c r="I701" s="13" t="s">
        <v>678</v>
      </c>
      <c r="J701" s="13" t="s">
        <v>1190</v>
      </c>
      <c r="K701" s="13" t="s">
        <v>555</v>
      </c>
      <c r="L701" s="13" t="s">
        <v>556</v>
      </c>
      <c r="M701" s="13"/>
    </row>
    <row r="702" spans="1:13" ht="24.4" customHeight="1">
      <c r="A702" s="213"/>
      <c r="B702" s="213"/>
      <c r="C702" s="214"/>
      <c r="D702" s="213"/>
      <c r="E702" s="215"/>
      <c r="F702" s="34" t="s">
        <v>511</v>
      </c>
      <c r="G702" s="13"/>
      <c r="H702" s="13"/>
      <c r="I702" s="13"/>
      <c r="J702" s="13"/>
      <c r="K702" s="13"/>
      <c r="L702" s="13"/>
      <c r="M702" s="13"/>
    </row>
    <row r="703" spans="1:13" ht="24.4" customHeight="1">
      <c r="A703" s="213"/>
      <c r="B703" s="213"/>
      <c r="C703" s="214"/>
      <c r="D703" s="213"/>
      <c r="E703" s="215"/>
      <c r="F703" s="34" t="s">
        <v>512</v>
      </c>
      <c r="G703" s="13"/>
      <c r="H703" s="13"/>
      <c r="I703" s="13"/>
      <c r="J703" s="13"/>
      <c r="K703" s="13"/>
      <c r="L703" s="13"/>
      <c r="M703" s="13"/>
    </row>
    <row r="704" spans="1:13" ht="24.4" customHeight="1">
      <c r="A704" s="213"/>
      <c r="B704" s="213"/>
      <c r="C704" s="214"/>
      <c r="D704" s="213"/>
      <c r="E704" s="215" t="s">
        <v>513</v>
      </c>
      <c r="F704" s="215" t="s">
        <v>514</v>
      </c>
      <c r="G704" s="13" t="s">
        <v>1191</v>
      </c>
      <c r="H704" s="13" t="s">
        <v>585</v>
      </c>
      <c r="I704" s="13" t="s">
        <v>1192</v>
      </c>
      <c r="J704" s="13" t="s">
        <v>1077</v>
      </c>
      <c r="K704" s="13" t="s">
        <v>588</v>
      </c>
      <c r="L704" s="13" t="s">
        <v>548</v>
      </c>
      <c r="M704" s="13"/>
    </row>
    <row r="705" spans="1:13" ht="24.4" customHeight="1">
      <c r="A705" s="213"/>
      <c r="B705" s="213"/>
      <c r="C705" s="214"/>
      <c r="D705" s="213"/>
      <c r="E705" s="215"/>
      <c r="F705" s="215"/>
      <c r="G705" s="13" t="s">
        <v>1109</v>
      </c>
      <c r="H705" s="13" t="s">
        <v>585</v>
      </c>
      <c r="I705" s="13" t="s">
        <v>1193</v>
      </c>
      <c r="J705" s="13" t="s">
        <v>1077</v>
      </c>
      <c r="K705" s="13" t="s">
        <v>588</v>
      </c>
      <c r="L705" s="13" t="s">
        <v>556</v>
      </c>
      <c r="M705" s="13"/>
    </row>
    <row r="706" spans="1:13" ht="24.4" customHeight="1">
      <c r="A706" s="213"/>
      <c r="B706" s="213"/>
      <c r="C706" s="214"/>
      <c r="D706" s="213"/>
      <c r="E706" s="215"/>
      <c r="F706" s="215" t="s">
        <v>518</v>
      </c>
      <c r="G706" s="13" t="s">
        <v>1081</v>
      </c>
      <c r="H706" s="13" t="s">
        <v>524</v>
      </c>
      <c r="I706" s="13" t="s">
        <v>1099</v>
      </c>
      <c r="J706" s="13" t="s">
        <v>569</v>
      </c>
      <c r="K706" s="13" t="s">
        <v>509</v>
      </c>
      <c r="L706" s="13" t="s">
        <v>563</v>
      </c>
      <c r="M706" s="13"/>
    </row>
    <row r="707" spans="1:13" ht="24.4" customHeight="1">
      <c r="A707" s="213"/>
      <c r="B707" s="213"/>
      <c r="C707" s="214"/>
      <c r="D707" s="213"/>
      <c r="E707" s="215"/>
      <c r="F707" s="215"/>
      <c r="G707" s="13" t="s">
        <v>1078</v>
      </c>
      <c r="H707" s="13" t="s">
        <v>524</v>
      </c>
      <c r="I707" s="13" t="s">
        <v>1079</v>
      </c>
      <c r="J707" s="13" t="s">
        <v>569</v>
      </c>
      <c r="K707" s="13" t="s">
        <v>509</v>
      </c>
      <c r="L707" s="13" t="s">
        <v>563</v>
      </c>
      <c r="M707" s="13"/>
    </row>
    <row r="708" spans="1:13" ht="24.4" customHeight="1">
      <c r="A708" s="213"/>
      <c r="B708" s="213"/>
      <c r="C708" s="214"/>
      <c r="D708" s="213"/>
      <c r="E708" s="215"/>
      <c r="F708" s="215" t="s">
        <v>522</v>
      </c>
      <c r="G708" s="13" t="s">
        <v>567</v>
      </c>
      <c r="H708" s="13" t="s">
        <v>524</v>
      </c>
      <c r="I708" s="13" t="s">
        <v>568</v>
      </c>
      <c r="J708" s="13" t="s">
        <v>569</v>
      </c>
      <c r="K708" s="13" t="s">
        <v>509</v>
      </c>
      <c r="L708" s="13" t="s">
        <v>563</v>
      </c>
      <c r="M708" s="13"/>
    </row>
    <row r="709" spans="1:13" ht="24.4" customHeight="1">
      <c r="A709" s="213"/>
      <c r="B709" s="213"/>
      <c r="C709" s="214"/>
      <c r="D709" s="213"/>
      <c r="E709" s="215"/>
      <c r="F709" s="215"/>
      <c r="G709" s="13" t="s">
        <v>1186</v>
      </c>
      <c r="H709" s="13" t="s">
        <v>524</v>
      </c>
      <c r="I709" s="13" t="s">
        <v>1112</v>
      </c>
      <c r="J709" s="13" t="s">
        <v>569</v>
      </c>
      <c r="K709" s="13" t="s">
        <v>509</v>
      </c>
      <c r="L709" s="13" t="s">
        <v>563</v>
      </c>
      <c r="M709" s="13"/>
    </row>
    <row r="710" spans="1:13" ht="24.4" customHeight="1">
      <c r="A710" s="213"/>
      <c r="B710" s="213"/>
      <c r="C710" s="214"/>
      <c r="D710" s="213"/>
      <c r="E710" s="215" t="s">
        <v>528</v>
      </c>
      <c r="F710" s="34" t="s">
        <v>529</v>
      </c>
      <c r="G710" s="13"/>
      <c r="H710" s="13"/>
      <c r="I710" s="13"/>
      <c r="J710" s="13"/>
      <c r="K710" s="13"/>
      <c r="L710" s="13"/>
      <c r="M710" s="13"/>
    </row>
    <row r="711" spans="1:13" ht="59.45" customHeight="1">
      <c r="A711" s="213"/>
      <c r="B711" s="213"/>
      <c r="C711" s="214"/>
      <c r="D711" s="213"/>
      <c r="E711" s="215"/>
      <c r="F711" s="34" t="s">
        <v>530</v>
      </c>
      <c r="G711" s="13" t="s">
        <v>612</v>
      </c>
      <c r="H711" s="13" t="s">
        <v>532</v>
      </c>
      <c r="I711" s="13" t="s">
        <v>613</v>
      </c>
      <c r="J711" s="13" t="s">
        <v>1113</v>
      </c>
      <c r="K711" s="13" t="s">
        <v>535</v>
      </c>
      <c r="L711" s="13" t="s">
        <v>527</v>
      </c>
      <c r="M711" s="13"/>
    </row>
    <row r="712" spans="1:13" ht="24.4" customHeight="1">
      <c r="A712" s="213"/>
      <c r="B712" s="213"/>
      <c r="C712" s="214"/>
      <c r="D712" s="213"/>
      <c r="E712" s="215"/>
      <c r="F712" s="34" t="s">
        <v>536</v>
      </c>
      <c r="G712" s="13"/>
      <c r="H712" s="13"/>
      <c r="I712" s="13"/>
      <c r="J712" s="13"/>
      <c r="K712" s="13"/>
      <c r="L712" s="13"/>
      <c r="M712" s="13"/>
    </row>
    <row r="713" spans="1:13" ht="39.6" customHeight="1">
      <c r="A713" s="213"/>
      <c r="B713" s="213"/>
      <c r="C713" s="214"/>
      <c r="D713" s="213"/>
      <c r="E713" s="215"/>
      <c r="F713" s="34" t="s">
        <v>537</v>
      </c>
      <c r="G713" s="13" t="s">
        <v>574</v>
      </c>
      <c r="H713" s="13" t="s">
        <v>575</v>
      </c>
      <c r="I713" s="13" t="s">
        <v>576</v>
      </c>
      <c r="J713" s="13" t="s">
        <v>1114</v>
      </c>
      <c r="K713" s="13" t="s">
        <v>535</v>
      </c>
      <c r="L713" s="13" t="s">
        <v>527</v>
      </c>
      <c r="M713" s="13"/>
    </row>
    <row r="714" spans="1:13" ht="24.4" customHeight="1">
      <c r="A714" s="213"/>
      <c r="B714" s="213"/>
      <c r="C714" s="214"/>
      <c r="D714" s="213"/>
      <c r="E714" s="34" t="s">
        <v>542</v>
      </c>
      <c r="F714" s="34" t="s">
        <v>543</v>
      </c>
      <c r="G714" s="13" t="s">
        <v>578</v>
      </c>
      <c r="H714" s="13" t="s">
        <v>545</v>
      </c>
      <c r="I714" s="13" t="s">
        <v>579</v>
      </c>
      <c r="J714" s="13" t="s">
        <v>569</v>
      </c>
      <c r="K714" s="13" t="s">
        <v>509</v>
      </c>
      <c r="L714" s="13" t="s">
        <v>548</v>
      </c>
      <c r="M714" s="13"/>
    </row>
    <row r="715" spans="1:13" ht="18.2" customHeight="1">
      <c r="A715" s="17" t="s">
        <v>1194</v>
      </c>
      <c r="B715" s="17" t="s">
        <v>1195</v>
      </c>
      <c r="C715" s="15">
        <v>9</v>
      </c>
      <c r="D715" s="11"/>
      <c r="E715" s="11"/>
      <c r="F715" s="11"/>
      <c r="G715" s="11"/>
      <c r="H715" s="11"/>
      <c r="I715" s="11"/>
      <c r="J715" s="11"/>
      <c r="K715" s="11"/>
      <c r="L715" s="11"/>
      <c r="M715" s="11"/>
    </row>
    <row r="716" spans="1:13" ht="39.6" customHeight="1">
      <c r="A716" s="213" t="s">
        <v>170</v>
      </c>
      <c r="B716" s="213" t="s">
        <v>1102</v>
      </c>
      <c r="C716" s="214">
        <v>9</v>
      </c>
      <c r="D716" s="213" t="s">
        <v>1196</v>
      </c>
      <c r="E716" s="215" t="s">
        <v>504</v>
      </c>
      <c r="F716" s="215" t="s">
        <v>505</v>
      </c>
      <c r="G716" s="213" t="s">
        <v>1066</v>
      </c>
      <c r="H716" s="13" t="s">
        <v>1197</v>
      </c>
      <c r="I716" s="13" t="s">
        <v>1198</v>
      </c>
      <c r="J716" s="13" t="s">
        <v>1199</v>
      </c>
      <c r="K716" s="13"/>
      <c r="L716" s="13"/>
      <c r="M716" s="13"/>
    </row>
    <row r="717" spans="1:13" ht="39.6" customHeight="1">
      <c r="A717" s="213"/>
      <c r="B717" s="213"/>
      <c r="C717" s="214"/>
      <c r="D717" s="213"/>
      <c r="E717" s="215"/>
      <c r="F717" s="215"/>
      <c r="G717" s="213"/>
      <c r="H717" s="13" t="s">
        <v>1157</v>
      </c>
      <c r="I717" s="13" t="s">
        <v>1158</v>
      </c>
      <c r="J717" s="13" t="s">
        <v>1200</v>
      </c>
      <c r="K717" s="13" t="s">
        <v>555</v>
      </c>
      <c r="L717" s="13" t="s">
        <v>556</v>
      </c>
      <c r="M717" s="13"/>
    </row>
    <row r="718" spans="1:13" ht="24.4" customHeight="1">
      <c r="A718" s="213"/>
      <c r="B718" s="213"/>
      <c r="C718" s="214"/>
      <c r="D718" s="213"/>
      <c r="E718" s="215"/>
      <c r="F718" s="34" t="s">
        <v>511</v>
      </c>
      <c r="G718" s="13"/>
      <c r="H718" s="13"/>
      <c r="I718" s="13"/>
      <c r="J718" s="13"/>
      <c r="K718" s="13"/>
      <c r="L718" s="13"/>
      <c r="M718" s="13"/>
    </row>
    <row r="719" spans="1:13" ht="24.4" customHeight="1">
      <c r="A719" s="213"/>
      <c r="B719" s="213"/>
      <c r="C719" s="214"/>
      <c r="D719" s="213"/>
      <c r="E719" s="215"/>
      <c r="F719" s="34" t="s">
        <v>512</v>
      </c>
      <c r="G719" s="13"/>
      <c r="H719" s="13"/>
      <c r="I719" s="13"/>
      <c r="J719" s="13"/>
      <c r="K719" s="13"/>
      <c r="L719" s="13"/>
      <c r="M719" s="13"/>
    </row>
    <row r="720" spans="1:13" ht="24.4" customHeight="1">
      <c r="A720" s="213"/>
      <c r="B720" s="213"/>
      <c r="C720" s="214"/>
      <c r="D720" s="213"/>
      <c r="E720" s="215" t="s">
        <v>513</v>
      </c>
      <c r="F720" s="215" t="s">
        <v>514</v>
      </c>
      <c r="G720" s="213" t="s">
        <v>1109</v>
      </c>
      <c r="H720" s="213" t="s">
        <v>585</v>
      </c>
      <c r="I720" s="213" t="s">
        <v>1193</v>
      </c>
      <c r="J720" s="213" t="s">
        <v>1077</v>
      </c>
      <c r="K720" s="13"/>
      <c r="L720" s="13"/>
      <c r="M720" s="13"/>
    </row>
    <row r="721" spans="1:13" ht="24.4" customHeight="1">
      <c r="A721" s="213"/>
      <c r="B721" s="213"/>
      <c r="C721" s="214"/>
      <c r="D721" s="213"/>
      <c r="E721" s="215"/>
      <c r="F721" s="215"/>
      <c r="G721" s="213"/>
      <c r="H721" s="213"/>
      <c r="I721" s="213"/>
      <c r="J721" s="213"/>
      <c r="K721" s="13" t="s">
        <v>588</v>
      </c>
      <c r="L721" s="13" t="s">
        <v>556</v>
      </c>
      <c r="M721" s="13"/>
    </row>
    <row r="722" spans="1:13" ht="24.4" customHeight="1">
      <c r="A722" s="213"/>
      <c r="B722" s="213"/>
      <c r="C722" s="214"/>
      <c r="D722" s="213"/>
      <c r="E722" s="215"/>
      <c r="F722" s="215"/>
      <c r="G722" s="213" t="s">
        <v>1191</v>
      </c>
      <c r="H722" s="213" t="s">
        <v>585</v>
      </c>
      <c r="I722" s="213" t="s">
        <v>1192</v>
      </c>
      <c r="J722" s="213" t="s">
        <v>1077</v>
      </c>
      <c r="K722" s="13"/>
      <c r="L722" s="13"/>
      <c r="M722" s="13"/>
    </row>
    <row r="723" spans="1:13" ht="24.4" customHeight="1">
      <c r="A723" s="213"/>
      <c r="B723" s="213"/>
      <c r="C723" s="214"/>
      <c r="D723" s="213"/>
      <c r="E723" s="215"/>
      <c r="F723" s="215"/>
      <c r="G723" s="213"/>
      <c r="H723" s="213"/>
      <c r="I723" s="213"/>
      <c r="J723" s="213"/>
      <c r="K723" s="13" t="s">
        <v>588</v>
      </c>
      <c r="L723" s="13" t="s">
        <v>548</v>
      </c>
      <c r="M723" s="13"/>
    </row>
    <row r="724" spans="1:13" ht="24.4" customHeight="1">
      <c r="A724" s="213"/>
      <c r="B724" s="213"/>
      <c r="C724" s="214"/>
      <c r="D724" s="213"/>
      <c r="E724" s="215"/>
      <c r="F724" s="215" t="s">
        <v>518</v>
      </c>
      <c r="G724" s="213" t="s">
        <v>1081</v>
      </c>
      <c r="H724" s="213" t="s">
        <v>524</v>
      </c>
      <c r="I724" s="13" t="s">
        <v>1201</v>
      </c>
      <c r="J724" s="13" t="s">
        <v>569</v>
      </c>
      <c r="K724" s="13"/>
      <c r="L724" s="13"/>
      <c r="M724" s="13"/>
    </row>
    <row r="725" spans="1:13" ht="24.4" customHeight="1">
      <c r="A725" s="213"/>
      <c r="B725" s="213"/>
      <c r="C725" s="214"/>
      <c r="D725" s="213"/>
      <c r="E725" s="215"/>
      <c r="F725" s="215"/>
      <c r="G725" s="213"/>
      <c r="H725" s="213"/>
      <c r="I725" s="13" t="s">
        <v>1099</v>
      </c>
      <c r="J725" s="13" t="s">
        <v>569</v>
      </c>
      <c r="K725" s="13" t="s">
        <v>509</v>
      </c>
      <c r="L725" s="13" t="s">
        <v>563</v>
      </c>
      <c r="M725" s="13"/>
    </row>
    <row r="726" spans="1:13" ht="24.4" customHeight="1">
      <c r="A726" s="213"/>
      <c r="B726" s="213"/>
      <c r="C726" s="214"/>
      <c r="D726" s="213"/>
      <c r="E726" s="215"/>
      <c r="F726" s="215"/>
      <c r="G726" s="213" t="s">
        <v>1078</v>
      </c>
      <c r="H726" s="213" t="s">
        <v>524</v>
      </c>
      <c r="I726" s="13" t="s">
        <v>1202</v>
      </c>
      <c r="J726" s="13" t="s">
        <v>569</v>
      </c>
      <c r="K726" s="13"/>
      <c r="L726" s="13"/>
      <c r="M726" s="13"/>
    </row>
    <row r="727" spans="1:13" ht="24.4" customHeight="1">
      <c r="A727" s="213"/>
      <c r="B727" s="213"/>
      <c r="C727" s="214"/>
      <c r="D727" s="213"/>
      <c r="E727" s="215"/>
      <c r="F727" s="215"/>
      <c r="G727" s="213"/>
      <c r="H727" s="213"/>
      <c r="I727" s="13" t="s">
        <v>1079</v>
      </c>
      <c r="J727" s="13" t="s">
        <v>569</v>
      </c>
      <c r="K727" s="13" t="s">
        <v>509</v>
      </c>
      <c r="L727" s="13" t="s">
        <v>563</v>
      </c>
      <c r="M727" s="13"/>
    </row>
    <row r="728" spans="1:13" ht="24.4" customHeight="1">
      <c r="A728" s="213"/>
      <c r="B728" s="213"/>
      <c r="C728" s="214"/>
      <c r="D728" s="213"/>
      <c r="E728" s="215"/>
      <c r="F728" s="215" t="s">
        <v>522</v>
      </c>
      <c r="G728" s="213" t="s">
        <v>567</v>
      </c>
      <c r="H728" s="213" t="s">
        <v>524</v>
      </c>
      <c r="I728" s="13" t="s">
        <v>1203</v>
      </c>
      <c r="J728" s="13" t="s">
        <v>569</v>
      </c>
      <c r="K728" s="13"/>
      <c r="L728" s="13"/>
      <c r="M728" s="13"/>
    </row>
    <row r="729" spans="1:13" ht="24.4" customHeight="1">
      <c r="A729" s="213"/>
      <c r="B729" s="213"/>
      <c r="C729" s="214"/>
      <c r="D729" s="213"/>
      <c r="E729" s="215"/>
      <c r="F729" s="215"/>
      <c r="G729" s="213"/>
      <c r="H729" s="213"/>
      <c r="I729" s="13" t="s">
        <v>568</v>
      </c>
      <c r="J729" s="13" t="s">
        <v>569</v>
      </c>
      <c r="K729" s="13" t="s">
        <v>509</v>
      </c>
      <c r="L729" s="13" t="s">
        <v>563</v>
      </c>
      <c r="M729" s="13"/>
    </row>
    <row r="730" spans="1:13" ht="24.4" customHeight="1">
      <c r="A730" s="213"/>
      <c r="B730" s="213"/>
      <c r="C730" s="214"/>
      <c r="D730" s="213"/>
      <c r="E730" s="215"/>
      <c r="F730" s="215"/>
      <c r="G730" s="13" t="s">
        <v>1186</v>
      </c>
      <c r="H730" s="13" t="s">
        <v>524</v>
      </c>
      <c r="I730" s="13" t="s">
        <v>1112</v>
      </c>
      <c r="J730" s="13" t="s">
        <v>569</v>
      </c>
      <c r="K730" s="13" t="s">
        <v>509</v>
      </c>
      <c r="L730" s="13" t="s">
        <v>563</v>
      </c>
      <c r="M730" s="13"/>
    </row>
    <row r="731" spans="1:13" ht="24.4" customHeight="1">
      <c r="A731" s="213"/>
      <c r="B731" s="213"/>
      <c r="C731" s="214"/>
      <c r="D731" s="213"/>
      <c r="E731" s="215" t="s">
        <v>528</v>
      </c>
      <c r="F731" s="34" t="s">
        <v>529</v>
      </c>
      <c r="G731" s="13"/>
      <c r="H731" s="13"/>
      <c r="I731" s="13"/>
      <c r="J731" s="13"/>
      <c r="K731" s="13"/>
      <c r="L731" s="13"/>
      <c r="M731" s="13"/>
    </row>
    <row r="732" spans="1:13" ht="29.85" customHeight="1">
      <c r="A732" s="213"/>
      <c r="B732" s="213"/>
      <c r="C732" s="214"/>
      <c r="D732" s="213"/>
      <c r="E732" s="215"/>
      <c r="F732" s="215" t="s">
        <v>530</v>
      </c>
      <c r="G732" s="213" t="s">
        <v>612</v>
      </c>
      <c r="H732" s="213" t="s">
        <v>532</v>
      </c>
      <c r="I732" s="213" t="s">
        <v>613</v>
      </c>
      <c r="J732" s="213" t="s">
        <v>1113</v>
      </c>
      <c r="K732" s="13"/>
      <c r="L732" s="13"/>
      <c r="M732" s="13"/>
    </row>
    <row r="733" spans="1:13" ht="29.85" customHeight="1">
      <c r="A733" s="213"/>
      <c r="B733" s="213"/>
      <c r="C733" s="214"/>
      <c r="D733" s="213"/>
      <c r="E733" s="215"/>
      <c r="F733" s="215"/>
      <c r="G733" s="213"/>
      <c r="H733" s="213"/>
      <c r="I733" s="213"/>
      <c r="J733" s="213"/>
      <c r="K733" s="13" t="s">
        <v>535</v>
      </c>
      <c r="L733" s="13" t="s">
        <v>527</v>
      </c>
      <c r="M733" s="13"/>
    </row>
    <row r="734" spans="1:13" ht="24.4" customHeight="1">
      <c r="A734" s="213"/>
      <c r="B734" s="213"/>
      <c r="C734" s="214"/>
      <c r="D734" s="213"/>
      <c r="E734" s="215"/>
      <c r="F734" s="34" t="s">
        <v>536</v>
      </c>
      <c r="G734" s="13"/>
      <c r="H734" s="13"/>
      <c r="I734" s="13"/>
      <c r="J734" s="13"/>
      <c r="K734" s="13"/>
      <c r="L734" s="13"/>
      <c r="M734" s="13"/>
    </row>
    <row r="735" spans="1:13" ht="24.4" customHeight="1">
      <c r="A735" s="213"/>
      <c r="B735" s="213"/>
      <c r="C735" s="214"/>
      <c r="D735" s="213"/>
      <c r="E735" s="215"/>
      <c r="F735" s="215" t="s">
        <v>537</v>
      </c>
      <c r="G735" s="213" t="s">
        <v>574</v>
      </c>
      <c r="H735" s="213" t="s">
        <v>575</v>
      </c>
      <c r="I735" s="213" t="s">
        <v>576</v>
      </c>
      <c r="J735" s="213" t="s">
        <v>1114</v>
      </c>
      <c r="K735" s="13"/>
      <c r="L735" s="13"/>
      <c r="M735" s="13"/>
    </row>
    <row r="736" spans="1:13" ht="24.4" customHeight="1">
      <c r="A736" s="213"/>
      <c r="B736" s="213"/>
      <c r="C736" s="214"/>
      <c r="D736" s="213"/>
      <c r="E736" s="215"/>
      <c r="F736" s="215"/>
      <c r="G736" s="213"/>
      <c r="H736" s="213"/>
      <c r="I736" s="213"/>
      <c r="J736" s="213"/>
      <c r="K736" s="13" t="s">
        <v>535</v>
      </c>
      <c r="L736" s="13" t="s">
        <v>527</v>
      </c>
      <c r="M736" s="13"/>
    </row>
    <row r="737" spans="1:13" ht="24.4" customHeight="1">
      <c r="A737" s="213"/>
      <c r="B737" s="213"/>
      <c r="C737" s="214"/>
      <c r="D737" s="213"/>
      <c r="E737" s="215" t="s">
        <v>542</v>
      </c>
      <c r="F737" s="215" t="s">
        <v>543</v>
      </c>
      <c r="G737" s="213" t="s">
        <v>578</v>
      </c>
      <c r="H737" s="213" t="s">
        <v>545</v>
      </c>
      <c r="I737" s="213" t="s">
        <v>579</v>
      </c>
      <c r="J737" s="213" t="s">
        <v>569</v>
      </c>
      <c r="K737" s="13"/>
      <c r="L737" s="13"/>
      <c r="M737" s="13"/>
    </row>
    <row r="738" spans="1:13" ht="24.4" customHeight="1">
      <c r="A738" s="213"/>
      <c r="B738" s="213"/>
      <c r="C738" s="214"/>
      <c r="D738" s="213"/>
      <c r="E738" s="215"/>
      <c r="F738" s="215"/>
      <c r="G738" s="213"/>
      <c r="H738" s="213"/>
      <c r="I738" s="213"/>
      <c r="J738" s="213"/>
      <c r="K738" s="13" t="s">
        <v>509</v>
      </c>
      <c r="L738" s="13" t="s">
        <v>548</v>
      </c>
      <c r="M738" s="13"/>
    </row>
    <row r="739" spans="1:13" ht="18.2" customHeight="1">
      <c r="A739" s="17" t="s">
        <v>1204</v>
      </c>
      <c r="B739" s="17" t="s">
        <v>1205</v>
      </c>
      <c r="C739" s="15">
        <v>9</v>
      </c>
      <c r="D739" s="11"/>
      <c r="E739" s="11"/>
      <c r="F739" s="11"/>
      <c r="G739" s="11"/>
      <c r="H739" s="11"/>
      <c r="I739" s="11"/>
      <c r="J739" s="11"/>
      <c r="K739" s="11"/>
      <c r="L739" s="11"/>
      <c r="M739" s="11"/>
    </row>
    <row r="740" spans="1:13" ht="39.6" customHeight="1">
      <c r="A740" s="213" t="s">
        <v>171</v>
      </c>
      <c r="B740" s="213" t="s">
        <v>1093</v>
      </c>
      <c r="C740" s="214">
        <v>9</v>
      </c>
      <c r="D740" s="213" t="s">
        <v>1206</v>
      </c>
      <c r="E740" s="215" t="s">
        <v>504</v>
      </c>
      <c r="F740" s="34" t="s">
        <v>505</v>
      </c>
      <c r="G740" s="13" t="s">
        <v>1066</v>
      </c>
      <c r="H740" s="13" t="s">
        <v>1157</v>
      </c>
      <c r="I740" s="13" t="s">
        <v>1158</v>
      </c>
      <c r="J740" s="13" t="s">
        <v>1200</v>
      </c>
      <c r="K740" s="13" t="s">
        <v>555</v>
      </c>
      <c r="L740" s="13" t="s">
        <v>556</v>
      </c>
      <c r="M740" s="13"/>
    </row>
    <row r="741" spans="1:13" ht="24.4" customHeight="1">
      <c r="A741" s="213"/>
      <c r="B741" s="213"/>
      <c r="C741" s="214"/>
      <c r="D741" s="213"/>
      <c r="E741" s="215"/>
      <c r="F741" s="34" t="s">
        <v>511</v>
      </c>
      <c r="G741" s="13"/>
      <c r="H741" s="13"/>
      <c r="I741" s="13"/>
      <c r="J741" s="13"/>
      <c r="K741" s="13"/>
      <c r="L741" s="13"/>
      <c r="M741" s="13"/>
    </row>
    <row r="742" spans="1:13" ht="24.4" customHeight="1">
      <c r="A742" s="213"/>
      <c r="B742" s="213"/>
      <c r="C742" s="214"/>
      <c r="D742" s="213"/>
      <c r="E742" s="215"/>
      <c r="F742" s="34" t="s">
        <v>512</v>
      </c>
      <c r="G742" s="13"/>
      <c r="H742" s="13"/>
      <c r="I742" s="13"/>
      <c r="J742" s="13"/>
      <c r="K742" s="13"/>
      <c r="L742" s="13"/>
      <c r="M742" s="13"/>
    </row>
    <row r="743" spans="1:13" ht="24.4" customHeight="1">
      <c r="A743" s="213"/>
      <c r="B743" s="213"/>
      <c r="C743" s="214"/>
      <c r="D743" s="213"/>
      <c r="E743" s="215" t="s">
        <v>513</v>
      </c>
      <c r="F743" s="215" t="s">
        <v>514</v>
      </c>
      <c r="G743" s="13" t="s">
        <v>1191</v>
      </c>
      <c r="H743" s="13" t="s">
        <v>585</v>
      </c>
      <c r="I743" s="13" t="s">
        <v>1192</v>
      </c>
      <c r="J743" s="13" t="s">
        <v>1077</v>
      </c>
      <c r="K743" s="13" t="s">
        <v>588</v>
      </c>
      <c r="L743" s="13" t="s">
        <v>548</v>
      </c>
      <c r="M743" s="13"/>
    </row>
    <row r="744" spans="1:13" ht="24.4" customHeight="1">
      <c r="A744" s="213"/>
      <c r="B744" s="213"/>
      <c r="C744" s="214"/>
      <c r="D744" s="213"/>
      <c r="E744" s="215"/>
      <c r="F744" s="215"/>
      <c r="G744" s="13" t="s">
        <v>1109</v>
      </c>
      <c r="H744" s="13" t="s">
        <v>585</v>
      </c>
      <c r="I744" s="13" t="s">
        <v>1193</v>
      </c>
      <c r="J744" s="13" t="s">
        <v>1077</v>
      </c>
      <c r="K744" s="13" t="s">
        <v>588</v>
      </c>
      <c r="L744" s="13" t="s">
        <v>556</v>
      </c>
      <c r="M744" s="13"/>
    </row>
    <row r="745" spans="1:13" ht="24.4" customHeight="1">
      <c r="A745" s="213"/>
      <c r="B745" s="213"/>
      <c r="C745" s="214"/>
      <c r="D745" s="213"/>
      <c r="E745" s="215"/>
      <c r="F745" s="215" t="s">
        <v>518</v>
      </c>
      <c r="G745" s="13" t="s">
        <v>1078</v>
      </c>
      <c r="H745" s="13" t="s">
        <v>524</v>
      </c>
      <c r="I745" s="13" t="s">
        <v>1079</v>
      </c>
      <c r="J745" s="13" t="s">
        <v>569</v>
      </c>
      <c r="K745" s="13" t="s">
        <v>509</v>
      </c>
      <c r="L745" s="13" t="s">
        <v>563</v>
      </c>
      <c r="M745" s="13"/>
    </row>
    <row r="746" spans="1:13" ht="24.4" customHeight="1">
      <c r="A746" s="213"/>
      <c r="B746" s="213"/>
      <c r="C746" s="214"/>
      <c r="D746" s="213"/>
      <c r="E746" s="215"/>
      <c r="F746" s="215"/>
      <c r="G746" s="13" t="s">
        <v>1081</v>
      </c>
      <c r="H746" s="13" t="s">
        <v>524</v>
      </c>
      <c r="I746" s="13" t="s">
        <v>1099</v>
      </c>
      <c r="J746" s="13" t="s">
        <v>569</v>
      </c>
      <c r="K746" s="13" t="s">
        <v>509</v>
      </c>
      <c r="L746" s="13" t="s">
        <v>563</v>
      </c>
      <c r="M746" s="13"/>
    </row>
    <row r="747" spans="1:13" ht="24.4" customHeight="1">
      <c r="A747" s="213"/>
      <c r="B747" s="213"/>
      <c r="C747" s="214"/>
      <c r="D747" s="213"/>
      <c r="E747" s="215"/>
      <c r="F747" s="215" t="s">
        <v>522</v>
      </c>
      <c r="G747" s="13" t="s">
        <v>567</v>
      </c>
      <c r="H747" s="13" t="s">
        <v>524</v>
      </c>
      <c r="I747" s="13" t="s">
        <v>568</v>
      </c>
      <c r="J747" s="13" t="s">
        <v>569</v>
      </c>
      <c r="K747" s="13" t="s">
        <v>509</v>
      </c>
      <c r="L747" s="13" t="s">
        <v>563</v>
      </c>
      <c r="M747" s="13"/>
    </row>
    <row r="748" spans="1:13" ht="24.4" customHeight="1">
      <c r="A748" s="213"/>
      <c r="B748" s="213"/>
      <c r="C748" s="214"/>
      <c r="D748" s="213"/>
      <c r="E748" s="215"/>
      <c r="F748" s="215"/>
      <c r="G748" s="13" t="s">
        <v>1186</v>
      </c>
      <c r="H748" s="13" t="s">
        <v>524</v>
      </c>
      <c r="I748" s="13" t="s">
        <v>1112</v>
      </c>
      <c r="J748" s="13" t="s">
        <v>569</v>
      </c>
      <c r="K748" s="13" t="s">
        <v>509</v>
      </c>
      <c r="L748" s="13" t="s">
        <v>563</v>
      </c>
      <c r="M748" s="13"/>
    </row>
    <row r="749" spans="1:13" ht="24.4" customHeight="1">
      <c r="A749" s="213"/>
      <c r="B749" s="213"/>
      <c r="C749" s="214"/>
      <c r="D749" s="213"/>
      <c r="E749" s="215" t="s">
        <v>528</v>
      </c>
      <c r="F749" s="34" t="s">
        <v>529</v>
      </c>
      <c r="G749" s="13"/>
      <c r="H749" s="13"/>
      <c r="I749" s="13"/>
      <c r="J749" s="13"/>
      <c r="K749" s="13"/>
      <c r="L749" s="13"/>
      <c r="M749" s="13"/>
    </row>
    <row r="750" spans="1:13" ht="59.45" customHeight="1">
      <c r="A750" s="213"/>
      <c r="B750" s="213"/>
      <c r="C750" s="214"/>
      <c r="D750" s="213"/>
      <c r="E750" s="215"/>
      <c r="F750" s="34" t="s">
        <v>530</v>
      </c>
      <c r="G750" s="13" t="s">
        <v>1207</v>
      </c>
      <c r="H750" s="13" t="s">
        <v>532</v>
      </c>
      <c r="I750" s="13" t="s">
        <v>613</v>
      </c>
      <c r="J750" s="13" t="s">
        <v>1113</v>
      </c>
      <c r="K750" s="13" t="s">
        <v>1208</v>
      </c>
      <c r="L750" s="13" t="s">
        <v>527</v>
      </c>
      <c r="M750" s="13"/>
    </row>
    <row r="751" spans="1:13" ht="24.4" customHeight="1">
      <c r="A751" s="213"/>
      <c r="B751" s="213"/>
      <c r="C751" s="214"/>
      <c r="D751" s="213"/>
      <c r="E751" s="215"/>
      <c r="F751" s="34" t="s">
        <v>536</v>
      </c>
      <c r="G751" s="13"/>
      <c r="H751" s="13"/>
      <c r="I751" s="13"/>
      <c r="J751" s="13"/>
      <c r="K751" s="13"/>
      <c r="L751" s="13"/>
      <c r="M751" s="13"/>
    </row>
    <row r="752" spans="1:13" ht="39.6" customHeight="1">
      <c r="A752" s="213"/>
      <c r="B752" s="213"/>
      <c r="C752" s="214"/>
      <c r="D752" s="213"/>
      <c r="E752" s="215"/>
      <c r="F752" s="34" t="s">
        <v>537</v>
      </c>
      <c r="G752" s="13" t="s">
        <v>574</v>
      </c>
      <c r="H752" s="13" t="s">
        <v>575</v>
      </c>
      <c r="I752" s="13" t="s">
        <v>576</v>
      </c>
      <c r="J752" s="13" t="s">
        <v>1114</v>
      </c>
      <c r="K752" s="13" t="s">
        <v>535</v>
      </c>
      <c r="L752" s="13" t="s">
        <v>527</v>
      </c>
      <c r="M752" s="13"/>
    </row>
    <row r="753" spans="1:13" ht="24.4" customHeight="1">
      <c r="A753" s="213"/>
      <c r="B753" s="213"/>
      <c r="C753" s="214"/>
      <c r="D753" s="213"/>
      <c r="E753" s="34" t="s">
        <v>542</v>
      </c>
      <c r="F753" s="34" t="s">
        <v>543</v>
      </c>
      <c r="G753" s="13" t="s">
        <v>578</v>
      </c>
      <c r="H753" s="13" t="s">
        <v>545</v>
      </c>
      <c r="I753" s="13" t="s">
        <v>579</v>
      </c>
      <c r="J753" s="13" t="s">
        <v>569</v>
      </c>
      <c r="K753" s="13" t="s">
        <v>509</v>
      </c>
      <c r="L753" s="13" t="s">
        <v>548</v>
      </c>
      <c r="M753" s="13"/>
    </row>
    <row r="754" spans="1:13" ht="18.2" customHeight="1">
      <c r="A754" s="17" t="s">
        <v>1209</v>
      </c>
      <c r="B754" s="17" t="s">
        <v>1210</v>
      </c>
      <c r="C754" s="15">
        <v>7.2</v>
      </c>
      <c r="D754" s="11"/>
      <c r="E754" s="11"/>
      <c r="F754" s="11"/>
      <c r="G754" s="11"/>
      <c r="H754" s="11"/>
      <c r="I754" s="11"/>
      <c r="J754" s="11"/>
      <c r="K754" s="11"/>
      <c r="L754" s="11"/>
      <c r="M754" s="11"/>
    </row>
    <row r="755" spans="1:13" ht="39.6" customHeight="1">
      <c r="A755" s="213" t="s">
        <v>172</v>
      </c>
      <c r="B755" s="213" t="s">
        <v>1102</v>
      </c>
      <c r="C755" s="214">
        <v>7.2</v>
      </c>
      <c r="D755" s="213" t="s">
        <v>1211</v>
      </c>
      <c r="E755" s="215" t="s">
        <v>504</v>
      </c>
      <c r="F755" s="34" t="s">
        <v>505</v>
      </c>
      <c r="G755" s="13" t="s">
        <v>1066</v>
      </c>
      <c r="H755" s="13" t="s">
        <v>1197</v>
      </c>
      <c r="I755" s="13" t="s">
        <v>1198</v>
      </c>
      <c r="J755" s="13" t="s">
        <v>1199</v>
      </c>
      <c r="K755" s="13" t="s">
        <v>555</v>
      </c>
      <c r="L755" s="13" t="s">
        <v>556</v>
      </c>
      <c r="M755" s="13"/>
    </row>
    <row r="756" spans="1:13" ht="24.4" customHeight="1">
      <c r="A756" s="213"/>
      <c r="B756" s="213"/>
      <c r="C756" s="214"/>
      <c r="D756" s="213"/>
      <c r="E756" s="215"/>
      <c r="F756" s="34" t="s">
        <v>511</v>
      </c>
      <c r="G756" s="13"/>
      <c r="H756" s="13"/>
      <c r="I756" s="13"/>
      <c r="J756" s="13"/>
      <c r="K756" s="13"/>
      <c r="L756" s="13"/>
      <c r="M756" s="13"/>
    </row>
    <row r="757" spans="1:13" ht="24.4" customHeight="1">
      <c r="A757" s="213"/>
      <c r="B757" s="213"/>
      <c r="C757" s="214"/>
      <c r="D757" s="213"/>
      <c r="E757" s="215"/>
      <c r="F757" s="34" t="s">
        <v>512</v>
      </c>
      <c r="G757" s="13"/>
      <c r="H757" s="13"/>
      <c r="I757" s="13"/>
      <c r="J757" s="13"/>
      <c r="K757" s="13"/>
      <c r="L757" s="13"/>
      <c r="M757" s="13"/>
    </row>
    <row r="758" spans="1:13" ht="24.4" customHeight="1">
      <c r="A758" s="213"/>
      <c r="B758" s="213"/>
      <c r="C758" s="214"/>
      <c r="D758" s="213"/>
      <c r="E758" s="215" t="s">
        <v>513</v>
      </c>
      <c r="F758" s="215" t="s">
        <v>514</v>
      </c>
      <c r="G758" s="13" t="s">
        <v>1191</v>
      </c>
      <c r="H758" s="13" t="s">
        <v>585</v>
      </c>
      <c r="I758" s="13" t="s">
        <v>1192</v>
      </c>
      <c r="J758" s="13" t="s">
        <v>1077</v>
      </c>
      <c r="K758" s="13" t="s">
        <v>588</v>
      </c>
      <c r="L758" s="13" t="s">
        <v>548</v>
      </c>
      <c r="M758" s="13"/>
    </row>
    <row r="759" spans="1:13" ht="24.4" customHeight="1">
      <c r="A759" s="213"/>
      <c r="B759" s="213"/>
      <c r="C759" s="214"/>
      <c r="D759" s="213"/>
      <c r="E759" s="215"/>
      <c r="F759" s="215"/>
      <c r="G759" s="13" t="s">
        <v>1109</v>
      </c>
      <c r="H759" s="13" t="s">
        <v>585</v>
      </c>
      <c r="I759" s="13" t="s">
        <v>1193</v>
      </c>
      <c r="J759" s="13" t="s">
        <v>1077</v>
      </c>
      <c r="K759" s="13" t="s">
        <v>588</v>
      </c>
      <c r="L759" s="13" t="s">
        <v>556</v>
      </c>
      <c r="M759" s="13"/>
    </row>
    <row r="760" spans="1:13" ht="24.4" customHeight="1">
      <c r="A760" s="213"/>
      <c r="B760" s="213"/>
      <c r="C760" s="214"/>
      <c r="D760" s="213"/>
      <c r="E760" s="215"/>
      <c r="F760" s="215" t="s">
        <v>518</v>
      </c>
      <c r="G760" s="13" t="s">
        <v>1078</v>
      </c>
      <c r="H760" s="13" t="s">
        <v>524</v>
      </c>
      <c r="I760" s="13" t="s">
        <v>1079</v>
      </c>
      <c r="J760" s="13" t="s">
        <v>569</v>
      </c>
      <c r="K760" s="13" t="s">
        <v>509</v>
      </c>
      <c r="L760" s="13" t="s">
        <v>563</v>
      </c>
      <c r="M760" s="13"/>
    </row>
    <row r="761" spans="1:13" ht="24.4" customHeight="1">
      <c r="A761" s="213"/>
      <c r="B761" s="213"/>
      <c r="C761" s="214"/>
      <c r="D761" s="213"/>
      <c r="E761" s="215"/>
      <c r="F761" s="215"/>
      <c r="G761" s="13" t="s">
        <v>1081</v>
      </c>
      <c r="H761" s="13" t="s">
        <v>524</v>
      </c>
      <c r="I761" s="13" t="s">
        <v>1099</v>
      </c>
      <c r="J761" s="13" t="s">
        <v>569</v>
      </c>
      <c r="K761" s="13" t="s">
        <v>509</v>
      </c>
      <c r="L761" s="13" t="s">
        <v>563</v>
      </c>
      <c r="M761" s="13"/>
    </row>
    <row r="762" spans="1:13" ht="24.4" customHeight="1">
      <c r="A762" s="213"/>
      <c r="B762" s="213"/>
      <c r="C762" s="214"/>
      <c r="D762" s="213"/>
      <c r="E762" s="215"/>
      <c r="F762" s="215" t="s">
        <v>522</v>
      </c>
      <c r="G762" s="13" t="s">
        <v>1186</v>
      </c>
      <c r="H762" s="13" t="s">
        <v>524</v>
      </c>
      <c r="I762" s="13" t="s">
        <v>1112</v>
      </c>
      <c r="J762" s="13" t="s">
        <v>569</v>
      </c>
      <c r="K762" s="13" t="s">
        <v>509</v>
      </c>
      <c r="L762" s="13" t="s">
        <v>563</v>
      </c>
      <c r="M762" s="13"/>
    </row>
    <row r="763" spans="1:13" ht="24.4" customHeight="1">
      <c r="A763" s="213"/>
      <c r="B763" s="213"/>
      <c r="C763" s="214"/>
      <c r="D763" s="213"/>
      <c r="E763" s="215"/>
      <c r="F763" s="215"/>
      <c r="G763" s="13" t="s">
        <v>567</v>
      </c>
      <c r="H763" s="13" t="s">
        <v>524</v>
      </c>
      <c r="I763" s="13" t="s">
        <v>568</v>
      </c>
      <c r="J763" s="13" t="s">
        <v>569</v>
      </c>
      <c r="K763" s="13" t="s">
        <v>509</v>
      </c>
      <c r="L763" s="13" t="s">
        <v>563</v>
      </c>
      <c r="M763" s="13"/>
    </row>
    <row r="764" spans="1:13" ht="24.4" customHeight="1">
      <c r="A764" s="213"/>
      <c r="B764" s="213"/>
      <c r="C764" s="214"/>
      <c r="D764" s="213"/>
      <c r="E764" s="215" t="s">
        <v>528</v>
      </c>
      <c r="F764" s="34" t="s">
        <v>529</v>
      </c>
      <c r="G764" s="13"/>
      <c r="H764" s="13"/>
      <c r="I764" s="13"/>
      <c r="J764" s="13"/>
      <c r="K764" s="13"/>
      <c r="L764" s="13"/>
      <c r="M764" s="13"/>
    </row>
    <row r="765" spans="1:13" ht="59.45" customHeight="1">
      <c r="A765" s="213"/>
      <c r="B765" s="213"/>
      <c r="C765" s="214"/>
      <c r="D765" s="213"/>
      <c r="E765" s="215"/>
      <c r="F765" s="34" t="s">
        <v>530</v>
      </c>
      <c r="G765" s="13" t="s">
        <v>612</v>
      </c>
      <c r="H765" s="13" t="s">
        <v>532</v>
      </c>
      <c r="I765" s="13" t="s">
        <v>613</v>
      </c>
      <c r="J765" s="13" t="s">
        <v>1113</v>
      </c>
      <c r="K765" s="13" t="s">
        <v>535</v>
      </c>
      <c r="L765" s="13" t="s">
        <v>527</v>
      </c>
      <c r="M765" s="13"/>
    </row>
    <row r="766" spans="1:13" ht="24.4" customHeight="1">
      <c r="A766" s="213"/>
      <c r="B766" s="213"/>
      <c r="C766" s="214"/>
      <c r="D766" s="213"/>
      <c r="E766" s="215"/>
      <c r="F766" s="34" t="s">
        <v>536</v>
      </c>
      <c r="G766" s="13"/>
      <c r="H766" s="13"/>
      <c r="I766" s="13"/>
      <c r="J766" s="13"/>
      <c r="K766" s="13"/>
      <c r="L766" s="13"/>
      <c r="M766" s="13"/>
    </row>
    <row r="767" spans="1:13" ht="39.6" customHeight="1">
      <c r="A767" s="213"/>
      <c r="B767" s="213"/>
      <c r="C767" s="214"/>
      <c r="D767" s="213"/>
      <c r="E767" s="215"/>
      <c r="F767" s="34" t="s">
        <v>537</v>
      </c>
      <c r="G767" s="13" t="s">
        <v>574</v>
      </c>
      <c r="H767" s="13" t="s">
        <v>575</v>
      </c>
      <c r="I767" s="13" t="s">
        <v>576</v>
      </c>
      <c r="J767" s="13" t="s">
        <v>1114</v>
      </c>
      <c r="K767" s="13"/>
      <c r="L767" s="13"/>
      <c r="M767" s="13"/>
    </row>
    <row r="768" spans="1:13" ht="24.4" customHeight="1">
      <c r="A768" s="213"/>
      <c r="B768" s="213"/>
      <c r="C768" s="214"/>
      <c r="D768" s="213"/>
      <c r="E768" s="34" t="s">
        <v>542</v>
      </c>
      <c r="F768" s="34" t="s">
        <v>543</v>
      </c>
      <c r="G768" s="13" t="s">
        <v>578</v>
      </c>
      <c r="H768" s="13" t="s">
        <v>545</v>
      </c>
      <c r="I768" s="13" t="s">
        <v>579</v>
      </c>
      <c r="J768" s="13" t="s">
        <v>569</v>
      </c>
      <c r="K768" s="13" t="s">
        <v>509</v>
      </c>
      <c r="L768" s="13" t="s">
        <v>548</v>
      </c>
      <c r="M768" s="13"/>
    </row>
    <row r="769" spans="1:13" ht="19.899999999999999" customHeight="1">
      <c r="A769" s="17" t="s">
        <v>1212</v>
      </c>
      <c r="B769" s="17" t="s">
        <v>1213</v>
      </c>
      <c r="C769" s="15">
        <v>7.2</v>
      </c>
      <c r="D769" s="11"/>
      <c r="E769" s="11"/>
      <c r="F769" s="11"/>
      <c r="G769" s="11"/>
      <c r="H769" s="11"/>
      <c r="I769" s="11"/>
      <c r="J769" s="11"/>
      <c r="K769" s="11"/>
      <c r="L769" s="11"/>
      <c r="M769" s="11"/>
    </row>
    <row r="770" spans="1:13" ht="39.6" customHeight="1">
      <c r="A770" s="213" t="s">
        <v>173</v>
      </c>
      <c r="B770" s="213" t="s">
        <v>1093</v>
      </c>
      <c r="C770" s="214">
        <v>7.2</v>
      </c>
      <c r="D770" s="213" t="s">
        <v>1214</v>
      </c>
      <c r="E770" s="215" t="s">
        <v>504</v>
      </c>
      <c r="F770" s="34" t="s">
        <v>505</v>
      </c>
      <c r="G770" s="13" t="s">
        <v>1066</v>
      </c>
      <c r="H770" s="13" t="s">
        <v>677</v>
      </c>
      <c r="I770" s="13" t="s">
        <v>678</v>
      </c>
      <c r="J770" s="13" t="s">
        <v>1199</v>
      </c>
      <c r="K770" s="13" t="s">
        <v>555</v>
      </c>
      <c r="L770" s="13" t="s">
        <v>556</v>
      </c>
      <c r="M770" s="13"/>
    </row>
    <row r="771" spans="1:13" ht="24.4" customHeight="1">
      <c r="A771" s="213"/>
      <c r="B771" s="213"/>
      <c r="C771" s="214"/>
      <c r="D771" s="213"/>
      <c r="E771" s="215"/>
      <c r="F771" s="34" t="s">
        <v>511</v>
      </c>
      <c r="G771" s="13"/>
      <c r="H771" s="13"/>
      <c r="I771" s="13"/>
      <c r="J771" s="13"/>
      <c r="K771" s="13"/>
      <c r="L771" s="13"/>
      <c r="M771" s="13"/>
    </row>
    <row r="772" spans="1:13" ht="24.4" customHeight="1">
      <c r="A772" s="213"/>
      <c r="B772" s="213"/>
      <c r="C772" s="214"/>
      <c r="D772" s="213"/>
      <c r="E772" s="215"/>
      <c r="F772" s="34" t="s">
        <v>512</v>
      </c>
      <c r="G772" s="13"/>
      <c r="H772" s="13"/>
      <c r="I772" s="13"/>
      <c r="J772" s="13"/>
      <c r="K772" s="13"/>
      <c r="L772" s="13"/>
      <c r="M772" s="13"/>
    </row>
    <row r="773" spans="1:13" ht="24.4" customHeight="1">
      <c r="A773" s="213"/>
      <c r="B773" s="213"/>
      <c r="C773" s="214"/>
      <c r="D773" s="213"/>
      <c r="E773" s="215" t="s">
        <v>513</v>
      </c>
      <c r="F773" s="215" t="s">
        <v>514</v>
      </c>
      <c r="G773" s="13" t="s">
        <v>1191</v>
      </c>
      <c r="H773" s="13" t="s">
        <v>585</v>
      </c>
      <c r="I773" s="13" t="s">
        <v>1192</v>
      </c>
      <c r="J773" s="13" t="s">
        <v>1077</v>
      </c>
      <c r="K773" s="13" t="s">
        <v>588</v>
      </c>
      <c r="L773" s="13" t="s">
        <v>548</v>
      </c>
      <c r="M773" s="13"/>
    </row>
    <row r="774" spans="1:13" ht="24.4" customHeight="1">
      <c r="A774" s="213"/>
      <c r="B774" s="213"/>
      <c r="C774" s="214"/>
      <c r="D774" s="213"/>
      <c r="E774" s="215"/>
      <c r="F774" s="215"/>
      <c r="G774" s="13" t="s">
        <v>1109</v>
      </c>
      <c r="H774" s="13" t="s">
        <v>585</v>
      </c>
      <c r="I774" s="13" t="s">
        <v>1193</v>
      </c>
      <c r="J774" s="13" t="s">
        <v>1077</v>
      </c>
      <c r="K774" s="13" t="s">
        <v>588</v>
      </c>
      <c r="L774" s="13" t="s">
        <v>556</v>
      </c>
      <c r="M774" s="13"/>
    </row>
    <row r="775" spans="1:13" ht="24.4" customHeight="1">
      <c r="A775" s="213"/>
      <c r="B775" s="213"/>
      <c r="C775" s="214"/>
      <c r="D775" s="213"/>
      <c r="E775" s="215"/>
      <c r="F775" s="215" t="s">
        <v>518</v>
      </c>
      <c r="G775" s="13" t="s">
        <v>1078</v>
      </c>
      <c r="H775" s="13" t="s">
        <v>524</v>
      </c>
      <c r="I775" s="13" t="s">
        <v>1079</v>
      </c>
      <c r="J775" s="13" t="s">
        <v>569</v>
      </c>
      <c r="K775" s="13" t="s">
        <v>509</v>
      </c>
      <c r="L775" s="13" t="s">
        <v>563</v>
      </c>
      <c r="M775" s="13"/>
    </row>
    <row r="776" spans="1:13" ht="24.4" customHeight="1">
      <c r="A776" s="213"/>
      <c r="B776" s="213"/>
      <c r="C776" s="214"/>
      <c r="D776" s="213"/>
      <c r="E776" s="215"/>
      <c r="F776" s="215"/>
      <c r="G776" s="13" t="s">
        <v>1081</v>
      </c>
      <c r="H776" s="13" t="s">
        <v>524</v>
      </c>
      <c r="I776" s="13" t="s">
        <v>1099</v>
      </c>
      <c r="J776" s="13" t="s">
        <v>569</v>
      </c>
      <c r="K776" s="13" t="s">
        <v>509</v>
      </c>
      <c r="L776" s="13" t="s">
        <v>563</v>
      </c>
      <c r="M776" s="13"/>
    </row>
    <row r="777" spans="1:13" ht="24.4" customHeight="1">
      <c r="A777" s="213"/>
      <c r="B777" s="213"/>
      <c r="C777" s="214"/>
      <c r="D777" s="213"/>
      <c r="E777" s="215"/>
      <c r="F777" s="215" t="s">
        <v>522</v>
      </c>
      <c r="G777" s="13" t="s">
        <v>567</v>
      </c>
      <c r="H777" s="13" t="s">
        <v>524</v>
      </c>
      <c r="I777" s="13" t="s">
        <v>568</v>
      </c>
      <c r="J777" s="13" t="s">
        <v>569</v>
      </c>
      <c r="K777" s="13" t="s">
        <v>509</v>
      </c>
      <c r="L777" s="13" t="s">
        <v>563</v>
      </c>
      <c r="M777" s="13"/>
    </row>
    <row r="778" spans="1:13" ht="24.4" customHeight="1">
      <c r="A778" s="213"/>
      <c r="B778" s="213"/>
      <c r="C778" s="214"/>
      <c r="D778" s="213"/>
      <c r="E778" s="215"/>
      <c r="F778" s="215"/>
      <c r="G778" s="13" t="s">
        <v>1186</v>
      </c>
      <c r="H778" s="13" t="s">
        <v>524</v>
      </c>
      <c r="I778" s="13" t="s">
        <v>1112</v>
      </c>
      <c r="J778" s="13" t="s">
        <v>569</v>
      </c>
      <c r="K778" s="13" t="s">
        <v>509</v>
      </c>
      <c r="L778" s="13" t="s">
        <v>563</v>
      </c>
      <c r="M778" s="13"/>
    </row>
    <row r="779" spans="1:13" ht="24.4" customHeight="1">
      <c r="A779" s="213"/>
      <c r="B779" s="213"/>
      <c r="C779" s="214"/>
      <c r="D779" s="213"/>
      <c r="E779" s="215" t="s">
        <v>528</v>
      </c>
      <c r="F779" s="34" t="s">
        <v>529</v>
      </c>
      <c r="G779" s="13"/>
      <c r="H779" s="13"/>
      <c r="I779" s="13"/>
      <c r="J779" s="13"/>
      <c r="K779" s="13"/>
      <c r="L779" s="13"/>
      <c r="M779" s="13"/>
    </row>
    <row r="780" spans="1:13" ht="59.45" customHeight="1">
      <c r="A780" s="213"/>
      <c r="B780" s="213"/>
      <c r="C780" s="214"/>
      <c r="D780" s="213"/>
      <c r="E780" s="215"/>
      <c r="F780" s="34" t="s">
        <v>530</v>
      </c>
      <c r="G780" s="13" t="s">
        <v>612</v>
      </c>
      <c r="H780" s="13" t="s">
        <v>532</v>
      </c>
      <c r="I780" s="13" t="s">
        <v>613</v>
      </c>
      <c r="J780" s="13" t="s">
        <v>1113</v>
      </c>
      <c r="K780" s="13" t="s">
        <v>535</v>
      </c>
      <c r="L780" s="13" t="s">
        <v>527</v>
      </c>
      <c r="M780" s="13"/>
    </row>
    <row r="781" spans="1:13" ht="24.4" customHeight="1">
      <c r="A781" s="213"/>
      <c r="B781" s="213"/>
      <c r="C781" s="214"/>
      <c r="D781" s="213"/>
      <c r="E781" s="215"/>
      <c r="F781" s="34" t="s">
        <v>536</v>
      </c>
      <c r="G781" s="13"/>
      <c r="H781" s="13"/>
      <c r="I781" s="13"/>
      <c r="J781" s="13"/>
      <c r="K781" s="13"/>
      <c r="L781" s="13"/>
      <c r="M781" s="13"/>
    </row>
    <row r="782" spans="1:13" ht="39.6" customHeight="1">
      <c r="A782" s="213"/>
      <c r="B782" s="213"/>
      <c r="C782" s="214"/>
      <c r="D782" s="213"/>
      <c r="E782" s="215"/>
      <c r="F782" s="34" t="s">
        <v>537</v>
      </c>
      <c r="G782" s="13" t="s">
        <v>574</v>
      </c>
      <c r="H782" s="13" t="s">
        <v>575</v>
      </c>
      <c r="I782" s="13" t="s">
        <v>576</v>
      </c>
      <c r="J782" s="13" t="s">
        <v>1114</v>
      </c>
      <c r="K782" s="13" t="s">
        <v>535</v>
      </c>
      <c r="L782" s="13" t="s">
        <v>527</v>
      </c>
      <c r="M782" s="13"/>
    </row>
    <row r="783" spans="1:13" ht="24.4" customHeight="1">
      <c r="A783" s="213"/>
      <c r="B783" s="213"/>
      <c r="C783" s="214"/>
      <c r="D783" s="213"/>
      <c r="E783" s="34" t="s">
        <v>542</v>
      </c>
      <c r="F783" s="34" t="s">
        <v>543</v>
      </c>
      <c r="G783" s="13" t="s">
        <v>578</v>
      </c>
      <c r="H783" s="13" t="s">
        <v>545</v>
      </c>
      <c r="I783" s="13" t="s">
        <v>579</v>
      </c>
      <c r="J783" s="13" t="s">
        <v>569</v>
      </c>
      <c r="K783" s="13" t="s">
        <v>509</v>
      </c>
      <c r="L783" s="13" t="s">
        <v>548</v>
      </c>
      <c r="M783" s="13"/>
    </row>
    <row r="784" spans="1:13" ht="19.899999999999999" customHeight="1">
      <c r="A784" s="17" t="s">
        <v>1215</v>
      </c>
      <c r="B784" s="17" t="s">
        <v>1216</v>
      </c>
      <c r="C784" s="15">
        <v>7.2</v>
      </c>
      <c r="D784" s="11"/>
      <c r="E784" s="11"/>
      <c r="F784" s="11"/>
      <c r="G784" s="11"/>
      <c r="H784" s="11"/>
      <c r="I784" s="11"/>
      <c r="J784" s="11"/>
      <c r="K784" s="11"/>
      <c r="L784" s="11"/>
      <c r="M784" s="11"/>
    </row>
    <row r="785" spans="1:13" ht="29.25" customHeight="1">
      <c r="A785" s="213" t="s">
        <v>174</v>
      </c>
      <c r="B785" s="213" t="s">
        <v>1102</v>
      </c>
      <c r="C785" s="214">
        <v>7.2</v>
      </c>
      <c r="D785" s="213" t="s">
        <v>1217</v>
      </c>
      <c r="E785" s="215" t="s">
        <v>504</v>
      </c>
      <c r="F785" s="34" t="s">
        <v>505</v>
      </c>
      <c r="G785" s="13" t="s">
        <v>551</v>
      </c>
      <c r="H785" s="13" t="s">
        <v>677</v>
      </c>
      <c r="I785" s="13" t="s">
        <v>678</v>
      </c>
      <c r="J785" s="13" t="s">
        <v>554</v>
      </c>
      <c r="K785" s="13" t="s">
        <v>555</v>
      </c>
      <c r="L785" s="13" t="s">
        <v>556</v>
      </c>
      <c r="M785" s="13"/>
    </row>
    <row r="786" spans="1:13" ht="24.4" customHeight="1">
      <c r="A786" s="213"/>
      <c r="B786" s="213"/>
      <c r="C786" s="214"/>
      <c r="D786" s="213"/>
      <c r="E786" s="215"/>
      <c r="F786" s="34" t="s">
        <v>511</v>
      </c>
      <c r="G786" s="13"/>
      <c r="H786" s="13"/>
      <c r="I786" s="13"/>
      <c r="J786" s="13"/>
      <c r="K786" s="13"/>
      <c r="L786" s="13"/>
      <c r="M786" s="13"/>
    </row>
    <row r="787" spans="1:13" ht="24.4" customHeight="1">
      <c r="A787" s="213"/>
      <c r="B787" s="213"/>
      <c r="C787" s="214"/>
      <c r="D787" s="213"/>
      <c r="E787" s="215"/>
      <c r="F787" s="34" t="s">
        <v>512</v>
      </c>
      <c r="G787" s="13"/>
      <c r="H787" s="13"/>
      <c r="I787" s="13"/>
      <c r="J787" s="13"/>
      <c r="K787" s="13"/>
      <c r="L787" s="13"/>
      <c r="M787" s="13"/>
    </row>
    <row r="788" spans="1:13" ht="39.6" customHeight="1">
      <c r="A788" s="213"/>
      <c r="B788" s="213"/>
      <c r="C788" s="214"/>
      <c r="D788" s="213"/>
      <c r="E788" s="215" t="s">
        <v>513</v>
      </c>
      <c r="F788" s="215" t="s">
        <v>514</v>
      </c>
      <c r="G788" s="13" t="s">
        <v>589</v>
      </c>
      <c r="H788" s="13" t="s">
        <v>590</v>
      </c>
      <c r="I788" s="13" t="s">
        <v>591</v>
      </c>
      <c r="J788" s="13" t="s">
        <v>592</v>
      </c>
      <c r="K788" s="13" t="s">
        <v>593</v>
      </c>
      <c r="L788" s="13" t="s">
        <v>548</v>
      </c>
      <c r="M788" s="13"/>
    </row>
    <row r="789" spans="1:13" ht="24.4" customHeight="1">
      <c r="A789" s="213"/>
      <c r="B789" s="213"/>
      <c r="C789" s="214"/>
      <c r="D789" s="213"/>
      <c r="E789" s="215"/>
      <c r="F789" s="215"/>
      <c r="G789" s="13" t="s">
        <v>608</v>
      </c>
      <c r="H789" s="13" t="s">
        <v>585</v>
      </c>
      <c r="I789" s="13" t="s">
        <v>609</v>
      </c>
      <c r="J789" s="13" t="s">
        <v>587</v>
      </c>
      <c r="K789" s="13" t="s">
        <v>588</v>
      </c>
      <c r="L789" s="13" t="s">
        <v>548</v>
      </c>
      <c r="M789" s="13"/>
    </row>
    <row r="790" spans="1:13" ht="24.4" customHeight="1">
      <c r="A790" s="213"/>
      <c r="B790" s="213"/>
      <c r="C790" s="214"/>
      <c r="D790" s="213"/>
      <c r="E790" s="215"/>
      <c r="F790" s="215"/>
      <c r="G790" s="13" t="s">
        <v>584</v>
      </c>
      <c r="H790" s="13" t="s">
        <v>585</v>
      </c>
      <c r="I790" s="13" t="s">
        <v>586</v>
      </c>
      <c r="J790" s="13" t="s">
        <v>587</v>
      </c>
      <c r="K790" s="13" t="s">
        <v>588</v>
      </c>
      <c r="L790" s="13" t="s">
        <v>510</v>
      </c>
      <c r="M790" s="13"/>
    </row>
    <row r="791" spans="1:13" ht="24.4" customHeight="1">
      <c r="A791" s="213"/>
      <c r="B791" s="213"/>
      <c r="C791" s="214"/>
      <c r="D791" s="213"/>
      <c r="E791" s="215"/>
      <c r="F791" s="34" t="s">
        <v>518</v>
      </c>
      <c r="G791" s="13" t="s">
        <v>610</v>
      </c>
      <c r="H791" s="13" t="s">
        <v>524</v>
      </c>
      <c r="I791" s="13" t="s">
        <v>611</v>
      </c>
      <c r="J791" s="13" t="s">
        <v>562</v>
      </c>
      <c r="K791" s="13" t="s">
        <v>509</v>
      </c>
      <c r="L791" s="13" t="s">
        <v>563</v>
      </c>
      <c r="M791" s="13"/>
    </row>
    <row r="792" spans="1:13" ht="24.4" customHeight="1">
      <c r="A792" s="213"/>
      <c r="B792" s="213"/>
      <c r="C792" s="214"/>
      <c r="D792" s="213"/>
      <c r="E792" s="215"/>
      <c r="F792" s="215" t="s">
        <v>522</v>
      </c>
      <c r="G792" s="13" t="s">
        <v>564</v>
      </c>
      <c r="H792" s="13" t="s">
        <v>524</v>
      </c>
      <c r="I792" s="13" t="s">
        <v>565</v>
      </c>
      <c r="J792" s="13" t="s">
        <v>566</v>
      </c>
      <c r="K792" s="13" t="s">
        <v>509</v>
      </c>
      <c r="L792" s="13" t="s">
        <v>563</v>
      </c>
      <c r="M792" s="13"/>
    </row>
    <row r="793" spans="1:13" ht="24.4" customHeight="1">
      <c r="A793" s="213"/>
      <c r="B793" s="213"/>
      <c r="C793" s="214"/>
      <c r="D793" s="213"/>
      <c r="E793" s="215"/>
      <c r="F793" s="215"/>
      <c r="G793" s="13" t="s">
        <v>567</v>
      </c>
      <c r="H793" s="13" t="s">
        <v>524</v>
      </c>
      <c r="I793" s="13" t="s">
        <v>568</v>
      </c>
      <c r="J793" s="13" t="s">
        <v>569</v>
      </c>
      <c r="K793" s="13" t="s">
        <v>509</v>
      </c>
      <c r="L793" s="13" t="s">
        <v>563</v>
      </c>
      <c r="M793" s="13"/>
    </row>
    <row r="794" spans="1:13" ht="24.4" customHeight="1">
      <c r="A794" s="213"/>
      <c r="B794" s="213"/>
      <c r="C794" s="214"/>
      <c r="D794" s="213"/>
      <c r="E794" s="215" t="s">
        <v>528</v>
      </c>
      <c r="F794" s="34" t="s">
        <v>529</v>
      </c>
      <c r="G794" s="13"/>
      <c r="H794" s="13"/>
      <c r="I794" s="13"/>
      <c r="J794" s="13"/>
      <c r="K794" s="13"/>
      <c r="L794" s="13"/>
      <c r="M794" s="13"/>
    </row>
    <row r="795" spans="1:13" ht="59.45" customHeight="1">
      <c r="A795" s="213"/>
      <c r="B795" s="213"/>
      <c r="C795" s="214"/>
      <c r="D795" s="213"/>
      <c r="E795" s="215"/>
      <c r="F795" s="34" t="s">
        <v>530</v>
      </c>
      <c r="G795" s="13" t="s">
        <v>612</v>
      </c>
      <c r="H795" s="13" t="s">
        <v>532</v>
      </c>
      <c r="I795" s="13" t="s">
        <v>613</v>
      </c>
      <c r="J795" s="13" t="s">
        <v>577</v>
      </c>
      <c r="K795" s="13" t="s">
        <v>573</v>
      </c>
      <c r="L795" s="13" t="s">
        <v>527</v>
      </c>
      <c r="M795" s="13"/>
    </row>
    <row r="796" spans="1:13" ht="24.4" customHeight="1">
      <c r="A796" s="213"/>
      <c r="B796" s="213"/>
      <c r="C796" s="214"/>
      <c r="D796" s="213"/>
      <c r="E796" s="215"/>
      <c r="F796" s="34" t="s">
        <v>536</v>
      </c>
      <c r="G796" s="13"/>
      <c r="H796" s="13"/>
      <c r="I796" s="13"/>
      <c r="J796" s="13"/>
      <c r="K796" s="13"/>
      <c r="L796" s="13"/>
      <c r="M796" s="13"/>
    </row>
    <row r="797" spans="1:13" ht="59.45" customHeight="1">
      <c r="A797" s="213"/>
      <c r="B797" s="213"/>
      <c r="C797" s="214"/>
      <c r="D797" s="213"/>
      <c r="E797" s="215"/>
      <c r="F797" s="34" t="s">
        <v>537</v>
      </c>
      <c r="G797" s="13" t="s">
        <v>574</v>
      </c>
      <c r="H797" s="13" t="s">
        <v>575</v>
      </c>
      <c r="I797" s="13" t="s">
        <v>576</v>
      </c>
      <c r="J797" s="13" t="s">
        <v>577</v>
      </c>
      <c r="K797" s="13" t="s">
        <v>573</v>
      </c>
      <c r="L797" s="13" t="s">
        <v>527</v>
      </c>
      <c r="M797" s="13"/>
    </row>
    <row r="798" spans="1:13" ht="24.4" customHeight="1">
      <c r="A798" s="213"/>
      <c r="B798" s="213"/>
      <c r="C798" s="214"/>
      <c r="D798" s="213"/>
      <c r="E798" s="34" t="s">
        <v>542</v>
      </c>
      <c r="F798" s="34" t="s">
        <v>543</v>
      </c>
      <c r="G798" s="13" t="s">
        <v>578</v>
      </c>
      <c r="H798" s="13" t="s">
        <v>545</v>
      </c>
      <c r="I798" s="13" t="s">
        <v>579</v>
      </c>
      <c r="J798" s="13" t="s">
        <v>566</v>
      </c>
      <c r="K798" s="13" t="s">
        <v>509</v>
      </c>
      <c r="L798" s="13" t="s">
        <v>548</v>
      </c>
      <c r="M798" s="13"/>
    </row>
    <row r="799" spans="1:13" ht="18.2" customHeight="1">
      <c r="A799" s="17" t="s">
        <v>1218</v>
      </c>
      <c r="B799" s="17" t="s">
        <v>1219</v>
      </c>
      <c r="C799" s="15">
        <v>7.2</v>
      </c>
      <c r="D799" s="11"/>
      <c r="E799" s="11"/>
      <c r="F799" s="11"/>
      <c r="G799" s="11"/>
      <c r="H799" s="11"/>
      <c r="I799" s="11"/>
      <c r="J799" s="11"/>
      <c r="K799" s="11"/>
      <c r="L799" s="11"/>
      <c r="M799" s="11"/>
    </row>
    <row r="800" spans="1:13" ht="39.6" customHeight="1">
      <c r="A800" s="213" t="s">
        <v>175</v>
      </c>
      <c r="B800" s="213" t="s">
        <v>1102</v>
      </c>
      <c r="C800" s="214">
        <v>7.2</v>
      </c>
      <c r="D800" s="213" t="s">
        <v>1220</v>
      </c>
      <c r="E800" s="215" t="s">
        <v>504</v>
      </c>
      <c r="F800" s="34" t="s">
        <v>505</v>
      </c>
      <c r="G800" s="13" t="s">
        <v>1066</v>
      </c>
      <c r="H800" s="13" t="s">
        <v>677</v>
      </c>
      <c r="I800" s="13" t="s">
        <v>678</v>
      </c>
      <c r="J800" s="13" t="s">
        <v>1221</v>
      </c>
      <c r="K800" s="13" t="s">
        <v>555</v>
      </c>
      <c r="L800" s="13" t="s">
        <v>556</v>
      </c>
      <c r="M800" s="13"/>
    </row>
    <row r="801" spans="1:13" ht="24.4" customHeight="1">
      <c r="A801" s="213"/>
      <c r="B801" s="213"/>
      <c r="C801" s="214"/>
      <c r="D801" s="213"/>
      <c r="E801" s="215"/>
      <c r="F801" s="34" t="s">
        <v>511</v>
      </c>
      <c r="G801" s="13"/>
      <c r="H801" s="13"/>
      <c r="I801" s="13"/>
      <c r="J801" s="13"/>
      <c r="K801" s="13"/>
      <c r="L801" s="13"/>
      <c r="M801" s="13"/>
    </row>
    <row r="802" spans="1:13" ht="24.4" customHeight="1">
      <c r="A802" s="213"/>
      <c r="B802" s="213"/>
      <c r="C802" s="214"/>
      <c r="D802" s="213"/>
      <c r="E802" s="215"/>
      <c r="F802" s="34" t="s">
        <v>512</v>
      </c>
      <c r="G802" s="13"/>
      <c r="H802" s="13"/>
      <c r="I802" s="13"/>
      <c r="J802" s="13"/>
      <c r="K802" s="13"/>
      <c r="L802" s="13"/>
      <c r="M802" s="13"/>
    </row>
    <row r="803" spans="1:13" ht="24.4" customHeight="1">
      <c r="A803" s="213"/>
      <c r="B803" s="213"/>
      <c r="C803" s="214"/>
      <c r="D803" s="213"/>
      <c r="E803" s="215" t="s">
        <v>513</v>
      </c>
      <c r="F803" s="215" t="s">
        <v>514</v>
      </c>
      <c r="G803" s="13" t="s">
        <v>1191</v>
      </c>
      <c r="H803" s="13" t="s">
        <v>585</v>
      </c>
      <c r="I803" s="13" t="s">
        <v>1192</v>
      </c>
      <c r="J803" s="13" t="s">
        <v>1077</v>
      </c>
      <c r="K803" s="13" t="s">
        <v>588</v>
      </c>
      <c r="L803" s="13" t="s">
        <v>548</v>
      </c>
      <c r="M803" s="13"/>
    </row>
    <row r="804" spans="1:13" ht="24.4" customHeight="1">
      <c r="A804" s="213"/>
      <c r="B804" s="213"/>
      <c r="C804" s="214"/>
      <c r="D804" s="213"/>
      <c r="E804" s="215"/>
      <c r="F804" s="215"/>
      <c r="G804" s="13" t="s">
        <v>1109</v>
      </c>
      <c r="H804" s="13" t="s">
        <v>585</v>
      </c>
      <c r="I804" s="13" t="s">
        <v>1193</v>
      </c>
      <c r="J804" s="13" t="s">
        <v>1077</v>
      </c>
      <c r="K804" s="13" t="s">
        <v>588</v>
      </c>
      <c r="L804" s="13" t="s">
        <v>556</v>
      </c>
      <c r="M804" s="13"/>
    </row>
    <row r="805" spans="1:13" ht="24.4" customHeight="1">
      <c r="A805" s="213"/>
      <c r="B805" s="213"/>
      <c r="C805" s="214"/>
      <c r="D805" s="213"/>
      <c r="E805" s="215"/>
      <c r="F805" s="215" t="s">
        <v>518</v>
      </c>
      <c r="G805" s="13" t="s">
        <v>1078</v>
      </c>
      <c r="H805" s="13" t="s">
        <v>524</v>
      </c>
      <c r="I805" s="13" t="s">
        <v>1222</v>
      </c>
      <c r="J805" s="13" t="s">
        <v>569</v>
      </c>
      <c r="K805" s="13" t="s">
        <v>509</v>
      </c>
      <c r="L805" s="13" t="s">
        <v>563</v>
      </c>
      <c r="M805" s="13"/>
    </row>
    <row r="806" spans="1:13" ht="24.4" customHeight="1">
      <c r="A806" s="213"/>
      <c r="B806" s="213"/>
      <c r="C806" s="214"/>
      <c r="D806" s="213"/>
      <c r="E806" s="215"/>
      <c r="F806" s="215"/>
      <c r="G806" s="13" t="s">
        <v>1081</v>
      </c>
      <c r="H806" s="13" t="s">
        <v>524</v>
      </c>
      <c r="I806" s="13" t="s">
        <v>1223</v>
      </c>
      <c r="J806" s="13" t="s">
        <v>569</v>
      </c>
      <c r="K806" s="13" t="s">
        <v>509</v>
      </c>
      <c r="L806" s="13" t="s">
        <v>563</v>
      </c>
      <c r="M806" s="13"/>
    </row>
    <row r="807" spans="1:13" ht="24.4" customHeight="1">
      <c r="A807" s="213"/>
      <c r="B807" s="213"/>
      <c r="C807" s="214"/>
      <c r="D807" s="213"/>
      <c r="E807" s="215"/>
      <c r="F807" s="215" t="s">
        <v>522</v>
      </c>
      <c r="G807" s="13" t="s">
        <v>567</v>
      </c>
      <c r="H807" s="13" t="s">
        <v>524</v>
      </c>
      <c r="I807" s="13" t="s">
        <v>568</v>
      </c>
      <c r="J807" s="13" t="s">
        <v>569</v>
      </c>
      <c r="K807" s="13" t="s">
        <v>509</v>
      </c>
      <c r="L807" s="13" t="s">
        <v>563</v>
      </c>
      <c r="M807" s="13"/>
    </row>
    <row r="808" spans="1:13" ht="24.4" customHeight="1">
      <c r="A808" s="213"/>
      <c r="B808" s="213"/>
      <c r="C808" s="214"/>
      <c r="D808" s="213"/>
      <c r="E808" s="215"/>
      <c r="F808" s="215"/>
      <c r="G808" s="13" t="s">
        <v>1186</v>
      </c>
      <c r="H808" s="13" t="s">
        <v>524</v>
      </c>
      <c r="I808" s="13" t="s">
        <v>1112</v>
      </c>
      <c r="J808" s="13" t="s">
        <v>569</v>
      </c>
      <c r="K808" s="13" t="s">
        <v>509</v>
      </c>
      <c r="L808" s="13" t="s">
        <v>563</v>
      </c>
      <c r="M808" s="13"/>
    </row>
    <row r="809" spans="1:13" ht="24.4" customHeight="1">
      <c r="A809" s="213"/>
      <c r="B809" s="213"/>
      <c r="C809" s="214"/>
      <c r="D809" s="213"/>
      <c r="E809" s="215" t="s">
        <v>528</v>
      </c>
      <c r="F809" s="34" t="s">
        <v>529</v>
      </c>
      <c r="G809" s="13"/>
      <c r="H809" s="13"/>
      <c r="I809" s="13"/>
      <c r="J809" s="13"/>
      <c r="K809" s="13"/>
      <c r="L809" s="13"/>
      <c r="M809" s="13"/>
    </row>
    <row r="810" spans="1:13" ht="59.45" customHeight="1">
      <c r="A810" s="213"/>
      <c r="B810" s="213"/>
      <c r="C810" s="214"/>
      <c r="D810" s="213"/>
      <c r="E810" s="215"/>
      <c r="F810" s="34" t="s">
        <v>530</v>
      </c>
      <c r="G810" s="13" t="s">
        <v>612</v>
      </c>
      <c r="H810" s="13" t="s">
        <v>532</v>
      </c>
      <c r="I810" s="13" t="s">
        <v>613</v>
      </c>
      <c r="J810" s="13" t="s">
        <v>1113</v>
      </c>
      <c r="K810" s="13" t="s">
        <v>535</v>
      </c>
      <c r="L810" s="13" t="s">
        <v>527</v>
      </c>
      <c r="M810" s="13"/>
    </row>
    <row r="811" spans="1:13" ht="24.4" customHeight="1">
      <c r="A811" s="213"/>
      <c r="B811" s="213"/>
      <c r="C811" s="214"/>
      <c r="D811" s="213"/>
      <c r="E811" s="215"/>
      <c r="F811" s="34" t="s">
        <v>536</v>
      </c>
      <c r="G811" s="13"/>
      <c r="H811" s="13"/>
      <c r="I811" s="13"/>
      <c r="J811" s="13"/>
      <c r="K811" s="13"/>
      <c r="L811" s="13"/>
      <c r="M811" s="13"/>
    </row>
    <row r="812" spans="1:13" ht="39.6" customHeight="1">
      <c r="A812" s="213"/>
      <c r="B812" s="213"/>
      <c r="C812" s="214"/>
      <c r="D812" s="213"/>
      <c r="E812" s="215"/>
      <c r="F812" s="34" t="s">
        <v>537</v>
      </c>
      <c r="G812" s="13" t="s">
        <v>574</v>
      </c>
      <c r="H812" s="13" t="s">
        <v>575</v>
      </c>
      <c r="I812" s="13" t="s">
        <v>576</v>
      </c>
      <c r="J812" s="13" t="s">
        <v>1114</v>
      </c>
      <c r="K812" s="13" t="s">
        <v>535</v>
      </c>
      <c r="L812" s="13" t="s">
        <v>527</v>
      </c>
      <c r="M812" s="13"/>
    </row>
    <row r="813" spans="1:13" ht="24.4" customHeight="1">
      <c r="A813" s="213"/>
      <c r="B813" s="213"/>
      <c r="C813" s="214"/>
      <c r="D813" s="213"/>
      <c r="E813" s="34" t="s">
        <v>542</v>
      </c>
      <c r="F813" s="34" t="s">
        <v>543</v>
      </c>
      <c r="G813" s="13" t="s">
        <v>578</v>
      </c>
      <c r="H813" s="13" t="s">
        <v>545</v>
      </c>
      <c r="I813" s="13" t="s">
        <v>579</v>
      </c>
      <c r="J813" s="13" t="s">
        <v>569</v>
      </c>
      <c r="K813" s="13" t="s">
        <v>509</v>
      </c>
      <c r="L813" s="13" t="s">
        <v>548</v>
      </c>
      <c r="M813" s="13"/>
    </row>
    <row r="814" spans="1:13" ht="18.2" customHeight="1">
      <c r="A814" s="17" t="s">
        <v>1224</v>
      </c>
      <c r="B814" s="17" t="s">
        <v>1225</v>
      </c>
      <c r="C814" s="15">
        <v>7.2</v>
      </c>
      <c r="D814" s="11"/>
      <c r="E814" s="11"/>
      <c r="F814" s="11"/>
      <c r="G814" s="11"/>
      <c r="H814" s="11"/>
      <c r="I814" s="11"/>
      <c r="J814" s="11"/>
      <c r="K814" s="11"/>
      <c r="L814" s="11"/>
      <c r="M814" s="11"/>
    </row>
    <row r="815" spans="1:13" ht="39.6" customHeight="1">
      <c r="A815" s="213" t="s">
        <v>176</v>
      </c>
      <c r="B815" s="213" t="s">
        <v>1226</v>
      </c>
      <c r="C815" s="214">
        <v>7.2</v>
      </c>
      <c r="D815" s="213" t="s">
        <v>1214</v>
      </c>
      <c r="E815" s="215" t="s">
        <v>504</v>
      </c>
      <c r="F815" s="34" t="s">
        <v>505</v>
      </c>
      <c r="G815" s="13" t="s">
        <v>1066</v>
      </c>
      <c r="H815" s="13" t="s">
        <v>677</v>
      </c>
      <c r="I815" s="13" t="s">
        <v>678</v>
      </c>
      <c r="J815" s="13" t="s">
        <v>1199</v>
      </c>
      <c r="K815" s="13" t="s">
        <v>555</v>
      </c>
      <c r="L815" s="13" t="s">
        <v>556</v>
      </c>
      <c r="M815" s="13"/>
    </row>
    <row r="816" spans="1:13" ht="24.4" customHeight="1">
      <c r="A816" s="213"/>
      <c r="B816" s="213"/>
      <c r="C816" s="214"/>
      <c r="D816" s="213"/>
      <c r="E816" s="215"/>
      <c r="F816" s="34" t="s">
        <v>511</v>
      </c>
      <c r="G816" s="13" t="s">
        <v>1081</v>
      </c>
      <c r="H816" s="13" t="s">
        <v>524</v>
      </c>
      <c r="I816" s="13" t="s">
        <v>1099</v>
      </c>
      <c r="J816" s="13" t="s">
        <v>569</v>
      </c>
      <c r="K816" s="13" t="s">
        <v>509</v>
      </c>
      <c r="L816" s="13" t="s">
        <v>563</v>
      </c>
      <c r="M816" s="13"/>
    </row>
    <row r="817" spans="1:13" ht="24.4" customHeight="1">
      <c r="A817" s="213"/>
      <c r="B817" s="213"/>
      <c r="C817" s="214"/>
      <c r="D817" s="213"/>
      <c r="E817" s="215"/>
      <c r="F817" s="34" t="s">
        <v>512</v>
      </c>
      <c r="G817" s="13" t="s">
        <v>1081</v>
      </c>
      <c r="H817" s="13" t="s">
        <v>524</v>
      </c>
      <c r="I817" s="13" t="s">
        <v>1099</v>
      </c>
      <c r="J817" s="13" t="s">
        <v>569</v>
      </c>
      <c r="K817" s="13" t="s">
        <v>509</v>
      </c>
      <c r="L817" s="13" t="s">
        <v>563</v>
      </c>
      <c r="M817" s="13"/>
    </row>
    <row r="818" spans="1:13" ht="24.4" customHeight="1">
      <c r="A818" s="213"/>
      <c r="B818" s="213"/>
      <c r="C818" s="214"/>
      <c r="D818" s="213"/>
      <c r="E818" s="215" t="s">
        <v>513</v>
      </c>
      <c r="F818" s="215" t="s">
        <v>514</v>
      </c>
      <c r="G818" s="13" t="s">
        <v>1191</v>
      </c>
      <c r="H818" s="13" t="s">
        <v>585</v>
      </c>
      <c r="I818" s="13" t="s">
        <v>1192</v>
      </c>
      <c r="J818" s="13" t="s">
        <v>1077</v>
      </c>
      <c r="K818" s="13" t="s">
        <v>588</v>
      </c>
      <c r="L818" s="13" t="s">
        <v>548</v>
      </c>
      <c r="M818" s="13"/>
    </row>
    <row r="819" spans="1:13" ht="24.4" customHeight="1">
      <c r="A819" s="213"/>
      <c r="B819" s="213"/>
      <c r="C819" s="214"/>
      <c r="D819" s="213"/>
      <c r="E819" s="215"/>
      <c r="F819" s="215"/>
      <c r="G819" s="13" t="s">
        <v>567</v>
      </c>
      <c r="H819" s="13" t="s">
        <v>585</v>
      </c>
      <c r="I819" s="13" t="s">
        <v>1193</v>
      </c>
      <c r="J819" s="13" t="s">
        <v>1077</v>
      </c>
      <c r="K819" s="13" t="s">
        <v>588</v>
      </c>
      <c r="L819" s="13" t="s">
        <v>556</v>
      </c>
      <c r="M819" s="13"/>
    </row>
    <row r="820" spans="1:13" ht="24.4" customHeight="1">
      <c r="A820" s="213"/>
      <c r="B820" s="213"/>
      <c r="C820" s="214"/>
      <c r="D820" s="213"/>
      <c r="E820" s="215"/>
      <c r="F820" s="215" t="s">
        <v>518</v>
      </c>
      <c r="G820" s="13" t="s">
        <v>1078</v>
      </c>
      <c r="H820" s="13" t="s">
        <v>524</v>
      </c>
      <c r="I820" s="13" t="s">
        <v>1079</v>
      </c>
      <c r="J820" s="13" t="s">
        <v>569</v>
      </c>
      <c r="K820" s="13" t="s">
        <v>509</v>
      </c>
      <c r="L820" s="13" t="s">
        <v>563</v>
      </c>
      <c r="M820" s="13"/>
    </row>
    <row r="821" spans="1:13" ht="24.4" customHeight="1">
      <c r="A821" s="213"/>
      <c r="B821" s="213"/>
      <c r="C821" s="214"/>
      <c r="D821" s="213"/>
      <c r="E821" s="215"/>
      <c r="F821" s="215"/>
      <c r="G821" s="13" t="s">
        <v>1081</v>
      </c>
      <c r="H821" s="13" t="s">
        <v>524</v>
      </c>
      <c r="I821" s="13" t="s">
        <v>1099</v>
      </c>
      <c r="J821" s="13" t="s">
        <v>569</v>
      </c>
      <c r="K821" s="13" t="s">
        <v>509</v>
      </c>
      <c r="L821" s="13" t="s">
        <v>563</v>
      </c>
      <c r="M821" s="13"/>
    </row>
    <row r="822" spans="1:13" ht="24.4" customHeight="1">
      <c r="A822" s="213"/>
      <c r="B822" s="213"/>
      <c r="C822" s="214"/>
      <c r="D822" s="213"/>
      <c r="E822" s="215"/>
      <c r="F822" s="215" t="s">
        <v>522</v>
      </c>
      <c r="G822" s="13" t="s">
        <v>1186</v>
      </c>
      <c r="H822" s="13" t="s">
        <v>524</v>
      </c>
      <c r="I822" s="13" t="s">
        <v>1112</v>
      </c>
      <c r="J822" s="13" t="s">
        <v>569</v>
      </c>
      <c r="K822" s="13" t="s">
        <v>509</v>
      </c>
      <c r="L822" s="13" t="s">
        <v>563</v>
      </c>
      <c r="M822" s="13"/>
    </row>
    <row r="823" spans="1:13" ht="24.4" customHeight="1">
      <c r="A823" s="213"/>
      <c r="B823" s="213"/>
      <c r="C823" s="214"/>
      <c r="D823" s="213"/>
      <c r="E823" s="215"/>
      <c r="F823" s="215"/>
      <c r="G823" s="13" t="s">
        <v>567</v>
      </c>
      <c r="H823" s="13" t="s">
        <v>524</v>
      </c>
      <c r="I823" s="13" t="s">
        <v>568</v>
      </c>
      <c r="J823" s="13" t="s">
        <v>569</v>
      </c>
      <c r="K823" s="13" t="s">
        <v>509</v>
      </c>
      <c r="L823" s="13" t="s">
        <v>563</v>
      </c>
      <c r="M823" s="13"/>
    </row>
    <row r="824" spans="1:13" ht="24.4" customHeight="1">
      <c r="A824" s="213"/>
      <c r="B824" s="213"/>
      <c r="C824" s="214"/>
      <c r="D824" s="213"/>
      <c r="E824" s="215" t="s">
        <v>528</v>
      </c>
      <c r="F824" s="34" t="s">
        <v>529</v>
      </c>
      <c r="G824" s="13" t="s">
        <v>1081</v>
      </c>
      <c r="H824" s="13" t="s">
        <v>524</v>
      </c>
      <c r="I824" s="13" t="s">
        <v>1099</v>
      </c>
      <c r="J824" s="13" t="s">
        <v>569</v>
      </c>
      <c r="K824" s="13" t="s">
        <v>509</v>
      </c>
      <c r="L824" s="13" t="s">
        <v>563</v>
      </c>
      <c r="M824" s="13"/>
    </row>
    <row r="825" spans="1:13" ht="59.45" customHeight="1">
      <c r="A825" s="213"/>
      <c r="B825" s="213"/>
      <c r="C825" s="214"/>
      <c r="D825" s="213"/>
      <c r="E825" s="215"/>
      <c r="F825" s="34" t="s">
        <v>530</v>
      </c>
      <c r="G825" s="13" t="s">
        <v>612</v>
      </c>
      <c r="H825" s="13" t="s">
        <v>532</v>
      </c>
      <c r="I825" s="13" t="s">
        <v>613</v>
      </c>
      <c r="J825" s="13" t="s">
        <v>1113</v>
      </c>
      <c r="K825" s="13" t="s">
        <v>535</v>
      </c>
      <c r="L825" s="13" t="s">
        <v>527</v>
      </c>
      <c r="M825" s="13"/>
    </row>
    <row r="826" spans="1:13" ht="24.4" customHeight="1">
      <c r="A826" s="213"/>
      <c r="B826" s="213"/>
      <c r="C826" s="214"/>
      <c r="D826" s="213"/>
      <c r="E826" s="215"/>
      <c r="F826" s="34" t="s">
        <v>536</v>
      </c>
      <c r="G826" s="13" t="s">
        <v>1081</v>
      </c>
      <c r="H826" s="13" t="s">
        <v>524</v>
      </c>
      <c r="I826" s="13" t="s">
        <v>1099</v>
      </c>
      <c r="J826" s="13" t="s">
        <v>569</v>
      </c>
      <c r="K826" s="13" t="s">
        <v>509</v>
      </c>
      <c r="L826" s="13" t="s">
        <v>563</v>
      </c>
      <c r="M826" s="13"/>
    </row>
    <row r="827" spans="1:13" ht="39.6" customHeight="1">
      <c r="A827" s="213"/>
      <c r="B827" s="213"/>
      <c r="C827" s="214"/>
      <c r="D827" s="213"/>
      <c r="E827" s="215"/>
      <c r="F827" s="34" t="s">
        <v>537</v>
      </c>
      <c r="G827" s="13" t="s">
        <v>574</v>
      </c>
      <c r="H827" s="13" t="s">
        <v>575</v>
      </c>
      <c r="I827" s="13" t="s">
        <v>576</v>
      </c>
      <c r="J827" s="13" t="s">
        <v>1114</v>
      </c>
      <c r="K827" s="13" t="s">
        <v>535</v>
      </c>
      <c r="L827" s="13" t="s">
        <v>527</v>
      </c>
      <c r="M827" s="13"/>
    </row>
    <row r="828" spans="1:13" ht="24.4" customHeight="1">
      <c r="A828" s="213"/>
      <c r="B828" s="213"/>
      <c r="C828" s="214"/>
      <c r="D828" s="213"/>
      <c r="E828" s="34" t="s">
        <v>542</v>
      </c>
      <c r="F828" s="34" t="s">
        <v>543</v>
      </c>
      <c r="G828" s="13" t="s">
        <v>578</v>
      </c>
      <c r="H828" s="13" t="s">
        <v>545</v>
      </c>
      <c r="I828" s="13" t="s">
        <v>579</v>
      </c>
      <c r="J828" s="13" t="s">
        <v>569</v>
      </c>
      <c r="K828" s="13" t="s">
        <v>509</v>
      </c>
      <c r="L828" s="13" t="s">
        <v>548</v>
      </c>
      <c r="M828" s="13"/>
    </row>
    <row r="829" spans="1:13" ht="18.2" customHeight="1">
      <c r="A829" s="17" t="s">
        <v>1227</v>
      </c>
      <c r="B829" s="17" t="s">
        <v>1228</v>
      </c>
      <c r="C829" s="15">
        <v>7.2</v>
      </c>
      <c r="D829" s="11"/>
      <c r="E829" s="11"/>
      <c r="F829" s="11"/>
      <c r="G829" s="11"/>
      <c r="H829" s="11"/>
      <c r="I829" s="11"/>
      <c r="J829" s="11"/>
      <c r="K829" s="11"/>
      <c r="L829" s="11"/>
      <c r="M829" s="11"/>
    </row>
    <row r="830" spans="1:13" ht="29.25" customHeight="1">
      <c r="A830" s="213" t="s">
        <v>177</v>
      </c>
      <c r="B830" s="213" t="s">
        <v>1229</v>
      </c>
      <c r="C830" s="214">
        <v>7.2</v>
      </c>
      <c r="D830" s="213" t="s">
        <v>1217</v>
      </c>
      <c r="E830" s="215" t="s">
        <v>504</v>
      </c>
      <c r="F830" s="34" t="s">
        <v>505</v>
      </c>
      <c r="G830" s="13" t="s">
        <v>551</v>
      </c>
      <c r="H830" s="13" t="s">
        <v>677</v>
      </c>
      <c r="I830" s="13" t="s">
        <v>678</v>
      </c>
      <c r="J830" s="13" t="s">
        <v>554</v>
      </c>
      <c r="K830" s="13" t="s">
        <v>555</v>
      </c>
      <c r="L830" s="13" t="s">
        <v>556</v>
      </c>
      <c r="M830" s="13"/>
    </row>
    <row r="831" spans="1:13" ht="24.4" customHeight="1">
      <c r="A831" s="213"/>
      <c r="B831" s="213"/>
      <c r="C831" s="214"/>
      <c r="D831" s="213"/>
      <c r="E831" s="215"/>
      <c r="F831" s="34" t="s">
        <v>511</v>
      </c>
      <c r="G831" s="13"/>
      <c r="H831" s="13"/>
      <c r="I831" s="13"/>
      <c r="J831" s="13"/>
      <c r="K831" s="13"/>
      <c r="L831" s="13"/>
      <c r="M831" s="13"/>
    </row>
    <row r="832" spans="1:13" ht="24.4" customHeight="1">
      <c r="A832" s="213"/>
      <c r="B832" s="213"/>
      <c r="C832" s="214"/>
      <c r="D832" s="213"/>
      <c r="E832" s="215"/>
      <c r="F832" s="34" t="s">
        <v>512</v>
      </c>
      <c r="G832" s="13"/>
      <c r="H832" s="13"/>
      <c r="I832" s="13"/>
      <c r="J832" s="13"/>
      <c r="K832" s="13"/>
      <c r="L832" s="13"/>
      <c r="M832" s="13"/>
    </row>
    <row r="833" spans="1:13" ht="39.6" customHeight="1">
      <c r="A833" s="213"/>
      <c r="B833" s="213"/>
      <c r="C833" s="214"/>
      <c r="D833" s="213"/>
      <c r="E833" s="215" t="s">
        <v>513</v>
      </c>
      <c r="F833" s="215" t="s">
        <v>514</v>
      </c>
      <c r="G833" s="13" t="s">
        <v>1230</v>
      </c>
      <c r="H833" s="13" t="s">
        <v>1231</v>
      </c>
      <c r="I833" s="13" t="s">
        <v>1232</v>
      </c>
      <c r="J833" s="13" t="s">
        <v>1233</v>
      </c>
      <c r="K833" s="13" t="s">
        <v>593</v>
      </c>
      <c r="L833" s="13" t="s">
        <v>548</v>
      </c>
      <c r="M833" s="13"/>
    </row>
    <row r="834" spans="1:13" ht="24.4" customHeight="1">
      <c r="A834" s="213"/>
      <c r="B834" s="213"/>
      <c r="C834" s="214"/>
      <c r="D834" s="213"/>
      <c r="E834" s="215"/>
      <c r="F834" s="215"/>
      <c r="G834" s="13" t="s">
        <v>1234</v>
      </c>
      <c r="H834" s="13" t="s">
        <v>1235</v>
      </c>
      <c r="I834" s="13" t="s">
        <v>1236</v>
      </c>
      <c r="J834" s="13" t="s">
        <v>1237</v>
      </c>
      <c r="K834" s="13" t="s">
        <v>588</v>
      </c>
      <c r="L834" s="13" t="s">
        <v>548</v>
      </c>
      <c r="M834" s="13"/>
    </row>
    <row r="835" spans="1:13" ht="29.25" customHeight="1">
      <c r="A835" s="213"/>
      <c r="B835" s="213"/>
      <c r="C835" s="214"/>
      <c r="D835" s="213"/>
      <c r="E835" s="215"/>
      <c r="F835" s="215"/>
      <c r="G835" s="13" t="s">
        <v>1238</v>
      </c>
      <c r="H835" s="13" t="s">
        <v>585</v>
      </c>
      <c r="I835" s="13" t="s">
        <v>1239</v>
      </c>
      <c r="J835" s="13" t="s">
        <v>1240</v>
      </c>
      <c r="K835" s="13" t="s">
        <v>588</v>
      </c>
      <c r="L835" s="13" t="s">
        <v>548</v>
      </c>
      <c r="M835" s="13"/>
    </row>
    <row r="836" spans="1:13" ht="24.4" customHeight="1">
      <c r="A836" s="213"/>
      <c r="B836" s="213"/>
      <c r="C836" s="214"/>
      <c r="D836" s="213"/>
      <c r="E836" s="215"/>
      <c r="F836" s="215"/>
      <c r="G836" s="13" t="s">
        <v>584</v>
      </c>
      <c r="H836" s="13" t="s">
        <v>585</v>
      </c>
      <c r="I836" s="13" t="s">
        <v>586</v>
      </c>
      <c r="J836" s="13" t="s">
        <v>1240</v>
      </c>
      <c r="K836" s="13" t="s">
        <v>588</v>
      </c>
      <c r="L836" s="13" t="s">
        <v>548</v>
      </c>
      <c r="M836" s="13"/>
    </row>
    <row r="837" spans="1:13" ht="24.4" customHeight="1">
      <c r="A837" s="213"/>
      <c r="B837" s="213"/>
      <c r="C837" s="214"/>
      <c r="D837" s="213"/>
      <c r="E837" s="215"/>
      <c r="F837" s="34" t="s">
        <v>518</v>
      </c>
      <c r="G837" s="13" t="s">
        <v>610</v>
      </c>
      <c r="H837" s="13" t="s">
        <v>524</v>
      </c>
      <c r="I837" s="13" t="s">
        <v>611</v>
      </c>
      <c r="J837" s="13" t="s">
        <v>1241</v>
      </c>
      <c r="K837" s="13" t="s">
        <v>509</v>
      </c>
      <c r="L837" s="13" t="s">
        <v>563</v>
      </c>
      <c r="M837" s="13"/>
    </row>
    <row r="838" spans="1:13" ht="24.4" customHeight="1">
      <c r="A838" s="213"/>
      <c r="B838" s="213"/>
      <c r="C838" s="214"/>
      <c r="D838" s="213"/>
      <c r="E838" s="215"/>
      <c r="F838" s="215" t="s">
        <v>522</v>
      </c>
      <c r="G838" s="13" t="s">
        <v>564</v>
      </c>
      <c r="H838" s="13" t="s">
        <v>524</v>
      </c>
      <c r="I838" s="13" t="s">
        <v>565</v>
      </c>
      <c r="J838" s="13" t="s">
        <v>1242</v>
      </c>
      <c r="K838" s="13" t="s">
        <v>509</v>
      </c>
      <c r="L838" s="13" t="s">
        <v>563</v>
      </c>
      <c r="M838" s="13"/>
    </row>
    <row r="839" spans="1:13" ht="24.4" customHeight="1">
      <c r="A839" s="213"/>
      <c r="B839" s="213"/>
      <c r="C839" s="214"/>
      <c r="D839" s="213"/>
      <c r="E839" s="215"/>
      <c r="F839" s="215"/>
      <c r="G839" s="13" t="s">
        <v>567</v>
      </c>
      <c r="H839" s="13" t="s">
        <v>524</v>
      </c>
      <c r="I839" s="13" t="s">
        <v>568</v>
      </c>
      <c r="J839" s="13" t="s">
        <v>1241</v>
      </c>
      <c r="K839" s="13" t="s">
        <v>509</v>
      </c>
      <c r="L839" s="13" t="s">
        <v>563</v>
      </c>
      <c r="M839" s="13"/>
    </row>
    <row r="840" spans="1:13" ht="24.4" customHeight="1">
      <c r="A840" s="213"/>
      <c r="B840" s="213"/>
      <c r="C840" s="214"/>
      <c r="D840" s="213"/>
      <c r="E840" s="215" t="s">
        <v>528</v>
      </c>
      <c r="F840" s="34" t="s">
        <v>529</v>
      </c>
      <c r="G840" s="13"/>
      <c r="H840" s="13"/>
      <c r="I840" s="13"/>
      <c r="J840" s="13"/>
      <c r="K840" s="13"/>
      <c r="L840" s="13"/>
      <c r="M840" s="13"/>
    </row>
    <row r="841" spans="1:13" ht="59.45" customHeight="1">
      <c r="A841" s="213"/>
      <c r="B841" s="213"/>
      <c r="C841" s="214"/>
      <c r="D841" s="213"/>
      <c r="E841" s="215"/>
      <c r="F841" s="34" t="s">
        <v>530</v>
      </c>
      <c r="G841" s="13" t="s">
        <v>612</v>
      </c>
      <c r="H841" s="13" t="s">
        <v>532</v>
      </c>
      <c r="I841" s="13" t="s">
        <v>1243</v>
      </c>
      <c r="J841" s="13" t="s">
        <v>577</v>
      </c>
      <c r="K841" s="13" t="s">
        <v>573</v>
      </c>
      <c r="L841" s="13" t="s">
        <v>527</v>
      </c>
      <c r="M841" s="13"/>
    </row>
    <row r="842" spans="1:13" ht="24.4" customHeight="1">
      <c r="A842" s="213"/>
      <c r="B842" s="213"/>
      <c r="C842" s="214"/>
      <c r="D842" s="213"/>
      <c r="E842" s="215"/>
      <c r="F842" s="34" t="s">
        <v>536</v>
      </c>
      <c r="G842" s="13"/>
      <c r="H842" s="13"/>
      <c r="I842" s="13"/>
      <c r="J842" s="13"/>
      <c r="K842" s="13"/>
      <c r="L842" s="13"/>
      <c r="M842" s="13"/>
    </row>
    <row r="843" spans="1:13" ht="59.45" customHeight="1">
      <c r="A843" s="213"/>
      <c r="B843" s="213"/>
      <c r="C843" s="214"/>
      <c r="D843" s="213"/>
      <c r="E843" s="215"/>
      <c r="F843" s="34" t="s">
        <v>537</v>
      </c>
      <c r="G843" s="13" t="s">
        <v>574</v>
      </c>
      <c r="H843" s="13" t="s">
        <v>575</v>
      </c>
      <c r="I843" s="13" t="s">
        <v>1244</v>
      </c>
      <c r="J843" s="13" t="s">
        <v>577</v>
      </c>
      <c r="K843" s="13" t="s">
        <v>573</v>
      </c>
      <c r="L843" s="13" t="s">
        <v>527</v>
      </c>
      <c r="M843" s="13"/>
    </row>
    <row r="844" spans="1:13" ht="24.4" customHeight="1">
      <c r="A844" s="213"/>
      <c r="B844" s="213"/>
      <c r="C844" s="214"/>
      <c r="D844" s="213"/>
      <c r="E844" s="34" t="s">
        <v>542</v>
      </c>
      <c r="F844" s="34" t="s">
        <v>543</v>
      </c>
      <c r="G844" s="13" t="s">
        <v>578</v>
      </c>
      <c r="H844" s="13" t="s">
        <v>1245</v>
      </c>
      <c r="I844" s="13" t="s">
        <v>1246</v>
      </c>
      <c r="J844" s="13" t="s">
        <v>569</v>
      </c>
      <c r="K844" s="13" t="s">
        <v>509</v>
      </c>
      <c r="L844" s="13" t="s">
        <v>548</v>
      </c>
      <c r="M844" s="13"/>
    </row>
    <row r="845" spans="1:13" ht="18.2" customHeight="1">
      <c r="A845" s="17" t="s">
        <v>1247</v>
      </c>
      <c r="B845" s="17" t="s">
        <v>1248</v>
      </c>
      <c r="C845" s="15">
        <v>7.2</v>
      </c>
      <c r="D845" s="11"/>
      <c r="E845" s="11"/>
      <c r="F845" s="11"/>
      <c r="G845" s="11"/>
      <c r="H845" s="11"/>
      <c r="I845" s="11"/>
      <c r="J845" s="11"/>
      <c r="K845" s="11"/>
      <c r="L845" s="11"/>
      <c r="M845" s="11"/>
    </row>
    <row r="846" spans="1:13" ht="39.6" customHeight="1">
      <c r="A846" s="213" t="s">
        <v>178</v>
      </c>
      <c r="B846" s="213" t="s">
        <v>1249</v>
      </c>
      <c r="C846" s="214">
        <v>7.2</v>
      </c>
      <c r="D846" s="213" t="s">
        <v>1250</v>
      </c>
      <c r="E846" s="215" t="s">
        <v>504</v>
      </c>
      <c r="F846" s="34" t="s">
        <v>505</v>
      </c>
      <c r="G846" s="13" t="s">
        <v>1066</v>
      </c>
      <c r="H846" s="13" t="s">
        <v>677</v>
      </c>
      <c r="I846" s="13" t="s">
        <v>678</v>
      </c>
      <c r="J846" s="13" t="s">
        <v>1190</v>
      </c>
      <c r="K846" s="13" t="s">
        <v>555</v>
      </c>
      <c r="L846" s="13" t="s">
        <v>556</v>
      </c>
      <c r="M846" s="13"/>
    </row>
    <row r="847" spans="1:13" ht="24.4" customHeight="1">
      <c r="A847" s="213"/>
      <c r="B847" s="213"/>
      <c r="C847" s="214"/>
      <c r="D847" s="213"/>
      <c r="E847" s="215"/>
      <c r="F847" s="34" t="s">
        <v>511</v>
      </c>
      <c r="G847" s="13"/>
      <c r="H847" s="13"/>
      <c r="I847" s="13"/>
      <c r="J847" s="13"/>
      <c r="K847" s="13"/>
      <c r="L847" s="13"/>
      <c r="M847" s="13"/>
    </row>
    <row r="848" spans="1:13" ht="24.4" customHeight="1">
      <c r="A848" s="213"/>
      <c r="B848" s="213"/>
      <c r="C848" s="214"/>
      <c r="D848" s="213"/>
      <c r="E848" s="215"/>
      <c r="F848" s="34" t="s">
        <v>512</v>
      </c>
      <c r="G848" s="13"/>
      <c r="H848" s="13"/>
      <c r="I848" s="13"/>
      <c r="J848" s="13"/>
      <c r="K848" s="13"/>
      <c r="L848" s="13"/>
      <c r="M848" s="13"/>
    </row>
    <row r="849" spans="1:13" ht="24.4" customHeight="1">
      <c r="A849" s="213"/>
      <c r="B849" s="213"/>
      <c r="C849" s="214"/>
      <c r="D849" s="213"/>
      <c r="E849" s="215" t="s">
        <v>513</v>
      </c>
      <c r="F849" s="215" t="s">
        <v>514</v>
      </c>
      <c r="G849" s="13" t="s">
        <v>1191</v>
      </c>
      <c r="H849" s="13" t="s">
        <v>585</v>
      </c>
      <c r="I849" s="13" t="s">
        <v>1192</v>
      </c>
      <c r="J849" s="13" t="s">
        <v>1077</v>
      </c>
      <c r="K849" s="13" t="s">
        <v>588</v>
      </c>
      <c r="L849" s="13" t="s">
        <v>548</v>
      </c>
      <c r="M849" s="13"/>
    </row>
    <row r="850" spans="1:13" ht="24.4" customHeight="1">
      <c r="A850" s="213"/>
      <c r="B850" s="213"/>
      <c r="C850" s="214"/>
      <c r="D850" s="213"/>
      <c r="E850" s="215"/>
      <c r="F850" s="215"/>
      <c r="G850" s="13" t="s">
        <v>1109</v>
      </c>
      <c r="H850" s="13" t="s">
        <v>585</v>
      </c>
      <c r="I850" s="13" t="s">
        <v>1193</v>
      </c>
      <c r="J850" s="13" t="s">
        <v>1077</v>
      </c>
      <c r="K850" s="13" t="s">
        <v>588</v>
      </c>
      <c r="L850" s="13" t="s">
        <v>556</v>
      </c>
      <c r="M850" s="13"/>
    </row>
    <row r="851" spans="1:13" ht="24.4" customHeight="1">
      <c r="A851" s="213"/>
      <c r="B851" s="213"/>
      <c r="C851" s="214"/>
      <c r="D851" s="213"/>
      <c r="E851" s="215"/>
      <c r="F851" s="215" t="s">
        <v>518</v>
      </c>
      <c r="G851" s="13" t="s">
        <v>1078</v>
      </c>
      <c r="H851" s="13" t="s">
        <v>524</v>
      </c>
      <c r="I851" s="13" t="s">
        <v>1079</v>
      </c>
      <c r="J851" s="13" t="s">
        <v>569</v>
      </c>
      <c r="K851" s="13" t="s">
        <v>509</v>
      </c>
      <c r="L851" s="13" t="s">
        <v>563</v>
      </c>
      <c r="M851" s="13"/>
    </row>
    <row r="852" spans="1:13" ht="24.4" customHeight="1">
      <c r="A852" s="213"/>
      <c r="B852" s="213"/>
      <c r="C852" s="214"/>
      <c r="D852" s="213"/>
      <c r="E852" s="215"/>
      <c r="F852" s="215"/>
      <c r="G852" s="13" t="s">
        <v>1081</v>
      </c>
      <c r="H852" s="13" t="s">
        <v>524</v>
      </c>
      <c r="I852" s="13" t="s">
        <v>1099</v>
      </c>
      <c r="J852" s="13" t="s">
        <v>569</v>
      </c>
      <c r="K852" s="13" t="s">
        <v>509</v>
      </c>
      <c r="L852" s="13" t="s">
        <v>563</v>
      </c>
      <c r="M852" s="13"/>
    </row>
    <row r="853" spans="1:13" ht="24.4" customHeight="1">
      <c r="A853" s="213"/>
      <c r="B853" s="213"/>
      <c r="C853" s="214"/>
      <c r="D853" s="213"/>
      <c r="E853" s="215"/>
      <c r="F853" s="215" t="s">
        <v>522</v>
      </c>
      <c r="G853" s="13" t="s">
        <v>1186</v>
      </c>
      <c r="H853" s="13" t="s">
        <v>524</v>
      </c>
      <c r="I853" s="13" t="s">
        <v>1112</v>
      </c>
      <c r="J853" s="13" t="s">
        <v>569</v>
      </c>
      <c r="K853" s="13" t="s">
        <v>509</v>
      </c>
      <c r="L853" s="13" t="s">
        <v>563</v>
      </c>
      <c r="M853" s="13"/>
    </row>
    <row r="854" spans="1:13" ht="24.4" customHeight="1">
      <c r="A854" s="213"/>
      <c r="B854" s="213"/>
      <c r="C854" s="214"/>
      <c r="D854" s="213"/>
      <c r="E854" s="215"/>
      <c r="F854" s="215"/>
      <c r="G854" s="13" t="s">
        <v>567</v>
      </c>
      <c r="H854" s="13" t="s">
        <v>524</v>
      </c>
      <c r="I854" s="13" t="s">
        <v>568</v>
      </c>
      <c r="J854" s="13" t="s">
        <v>569</v>
      </c>
      <c r="K854" s="13" t="s">
        <v>509</v>
      </c>
      <c r="L854" s="13" t="s">
        <v>563</v>
      </c>
      <c r="M854" s="13"/>
    </row>
    <row r="855" spans="1:13" ht="24.4" customHeight="1">
      <c r="A855" s="213"/>
      <c r="B855" s="213"/>
      <c r="C855" s="214"/>
      <c r="D855" s="213"/>
      <c r="E855" s="215" t="s">
        <v>528</v>
      </c>
      <c r="F855" s="34" t="s">
        <v>529</v>
      </c>
      <c r="G855" s="13"/>
      <c r="H855" s="13"/>
      <c r="I855" s="13"/>
      <c r="J855" s="13"/>
      <c r="K855" s="13"/>
      <c r="L855" s="13"/>
      <c r="M855" s="13"/>
    </row>
    <row r="856" spans="1:13" ht="59.45" customHeight="1">
      <c r="A856" s="213"/>
      <c r="B856" s="213"/>
      <c r="C856" s="214"/>
      <c r="D856" s="213"/>
      <c r="E856" s="215"/>
      <c r="F856" s="34" t="s">
        <v>530</v>
      </c>
      <c r="G856" s="13" t="s">
        <v>612</v>
      </c>
      <c r="H856" s="13" t="s">
        <v>532</v>
      </c>
      <c r="I856" s="13" t="s">
        <v>613</v>
      </c>
      <c r="J856" s="13" t="s">
        <v>1113</v>
      </c>
      <c r="K856" s="13" t="s">
        <v>535</v>
      </c>
      <c r="L856" s="13" t="s">
        <v>527</v>
      </c>
      <c r="M856" s="13"/>
    </row>
    <row r="857" spans="1:13" ht="24.4" customHeight="1">
      <c r="A857" s="213"/>
      <c r="B857" s="213"/>
      <c r="C857" s="214"/>
      <c r="D857" s="213"/>
      <c r="E857" s="215"/>
      <c r="F857" s="34" t="s">
        <v>536</v>
      </c>
      <c r="G857" s="13"/>
      <c r="H857" s="13"/>
      <c r="I857" s="13"/>
      <c r="J857" s="13"/>
      <c r="K857" s="13"/>
      <c r="L857" s="13"/>
      <c r="M857" s="13"/>
    </row>
    <row r="858" spans="1:13" ht="39.6" customHeight="1">
      <c r="A858" s="213"/>
      <c r="B858" s="213"/>
      <c r="C858" s="214"/>
      <c r="D858" s="213"/>
      <c r="E858" s="215"/>
      <c r="F858" s="34" t="s">
        <v>537</v>
      </c>
      <c r="G858" s="13" t="s">
        <v>574</v>
      </c>
      <c r="H858" s="13" t="s">
        <v>575</v>
      </c>
      <c r="I858" s="13" t="s">
        <v>576</v>
      </c>
      <c r="J858" s="13" t="s">
        <v>1114</v>
      </c>
      <c r="K858" s="13" t="s">
        <v>535</v>
      </c>
      <c r="L858" s="13" t="s">
        <v>527</v>
      </c>
      <c r="M858" s="13"/>
    </row>
    <row r="859" spans="1:13" ht="24.4" customHeight="1">
      <c r="A859" s="213"/>
      <c r="B859" s="213"/>
      <c r="C859" s="214"/>
      <c r="D859" s="213"/>
      <c r="E859" s="34" t="s">
        <v>542</v>
      </c>
      <c r="F859" s="34" t="s">
        <v>543</v>
      </c>
      <c r="G859" s="13" t="s">
        <v>578</v>
      </c>
      <c r="H859" s="13" t="s">
        <v>545</v>
      </c>
      <c r="I859" s="13" t="s">
        <v>579</v>
      </c>
      <c r="J859" s="13" t="s">
        <v>569</v>
      </c>
      <c r="K859" s="13" t="s">
        <v>509</v>
      </c>
      <c r="L859" s="13" t="s">
        <v>548</v>
      </c>
      <c r="M859" s="13"/>
    </row>
    <row r="860" spans="1:13" ht="19.899999999999999" customHeight="1">
      <c r="A860" s="17" t="s">
        <v>1251</v>
      </c>
      <c r="B860" s="17" t="s">
        <v>1252</v>
      </c>
      <c r="C860" s="15">
        <v>7.6</v>
      </c>
      <c r="D860" s="11"/>
      <c r="E860" s="11"/>
      <c r="F860" s="11"/>
      <c r="G860" s="11"/>
      <c r="H860" s="11"/>
      <c r="I860" s="11"/>
      <c r="J860" s="11"/>
      <c r="K860" s="11"/>
      <c r="L860" s="11"/>
      <c r="M860" s="11"/>
    </row>
    <row r="861" spans="1:13" ht="39.6" customHeight="1">
      <c r="A861" s="213" t="s">
        <v>179</v>
      </c>
      <c r="B861" s="213" t="s">
        <v>1102</v>
      </c>
      <c r="C861" s="214">
        <v>7.6</v>
      </c>
      <c r="D861" s="213" t="s">
        <v>1253</v>
      </c>
      <c r="E861" s="215" t="s">
        <v>504</v>
      </c>
      <c r="F861" s="34" t="s">
        <v>505</v>
      </c>
      <c r="G861" s="13" t="s">
        <v>1066</v>
      </c>
      <c r="H861" s="13" t="s">
        <v>1197</v>
      </c>
      <c r="I861" s="13" t="s">
        <v>1198</v>
      </c>
      <c r="J861" s="13" t="s">
        <v>1199</v>
      </c>
      <c r="K861" s="13" t="s">
        <v>555</v>
      </c>
      <c r="L861" s="13" t="s">
        <v>556</v>
      </c>
      <c r="M861" s="13"/>
    </row>
    <row r="862" spans="1:13" ht="39.6" customHeight="1">
      <c r="A862" s="213"/>
      <c r="B862" s="213"/>
      <c r="C862" s="214"/>
      <c r="D862" s="213"/>
      <c r="E862" s="215"/>
      <c r="F862" s="34" t="s">
        <v>511</v>
      </c>
      <c r="G862" s="13" t="s">
        <v>1066</v>
      </c>
      <c r="H862" s="13" t="s">
        <v>1197</v>
      </c>
      <c r="I862" s="13" t="s">
        <v>1198</v>
      </c>
      <c r="J862" s="13" t="s">
        <v>1199</v>
      </c>
      <c r="K862" s="13" t="s">
        <v>555</v>
      </c>
      <c r="L862" s="13" t="s">
        <v>527</v>
      </c>
      <c r="M862" s="13"/>
    </row>
    <row r="863" spans="1:13" ht="39.6" customHeight="1">
      <c r="A863" s="213"/>
      <c r="B863" s="213"/>
      <c r="C863" s="214"/>
      <c r="D863" s="213"/>
      <c r="E863" s="215"/>
      <c r="F863" s="34" t="s">
        <v>512</v>
      </c>
      <c r="G863" s="13" t="s">
        <v>1066</v>
      </c>
      <c r="H863" s="13" t="s">
        <v>1197</v>
      </c>
      <c r="I863" s="13" t="s">
        <v>1198</v>
      </c>
      <c r="J863" s="13" t="s">
        <v>1199</v>
      </c>
      <c r="K863" s="13" t="s">
        <v>555</v>
      </c>
      <c r="L863" s="13" t="s">
        <v>527</v>
      </c>
      <c r="M863" s="13"/>
    </row>
    <row r="864" spans="1:13" ht="24.4" customHeight="1">
      <c r="A864" s="213"/>
      <c r="B864" s="213"/>
      <c r="C864" s="214"/>
      <c r="D864" s="213"/>
      <c r="E864" s="215" t="s">
        <v>513</v>
      </c>
      <c r="F864" s="215" t="s">
        <v>514</v>
      </c>
      <c r="G864" s="13" t="s">
        <v>1191</v>
      </c>
      <c r="H864" s="13" t="s">
        <v>585</v>
      </c>
      <c r="I864" s="13" t="s">
        <v>1192</v>
      </c>
      <c r="J864" s="13" t="s">
        <v>1077</v>
      </c>
      <c r="K864" s="13" t="s">
        <v>588</v>
      </c>
      <c r="L864" s="13" t="s">
        <v>548</v>
      </c>
      <c r="M864" s="13"/>
    </row>
    <row r="865" spans="1:13" ht="24.4" customHeight="1">
      <c r="A865" s="213"/>
      <c r="B865" s="213"/>
      <c r="C865" s="214"/>
      <c r="D865" s="213"/>
      <c r="E865" s="215"/>
      <c r="F865" s="215"/>
      <c r="G865" s="13" t="s">
        <v>1109</v>
      </c>
      <c r="H865" s="13" t="s">
        <v>585</v>
      </c>
      <c r="I865" s="13" t="s">
        <v>1193</v>
      </c>
      <c r="J865" s="13" t="s">
        <v>1077</v>
      </c>
      <c r="K865" s="13" t="s">
        <v>588</v>
      </c>
      <c r="L865" s="13" t="s">
        <v>556</v>
      </c>
      <c r="M865" s="13"/>
    </row>
    <row r="866" spans="1:13" ht="24.4" customHeight="1">
      <c r="A866" s="213"/>
      <c r="B866" s="213"/>
      <c r="C866" s="214"/>
      <c r="D866" s="213"/>
      <c r="E866" s="215"/>
      <c r="F866" s="215" t="s">
        <v>518</v>
      </c>
      <c r="G866" s="13" t="s">
        <v>1078</v>
      </c>
      <c r="H866" s="13" t="s">
        <v>524</v>
      </c>
      <c r="I866" s="13" t="s">
        <v>1079</v>
      </c>
      <c r="J866" s="13" t="s">
        <v>569</v>
      </c>
      <c r="K866" s="13" t="s">
        <v>509</v>
      </c>
      <c r="L866" s="13" t="s">
        <v>563</v>
      </c>
      <c r="M866" s="13"/>
    </row>
    <row r="867" spans="1:13" ht="24.4" customHeight="1">
      <c r="A867" s="213"/>
      <c r="B867" s="213"/>
      <c r="C867" s="214"/>
      <c r="D867" s="213"/>
      <c r="E867" s="215"/>
      <c r="F867" s="215"/>
      <c r="G867" s="13" t="s">
        <v>1081</v>
      </c>
      <c r="H867" s="13" t="s">
        <v>524</v>
      </c>
      <c r="I867" s="13" t="s">
        <v>1099</v>
      </c>
      <c r="J867" s="13" t="s">
        <v>569</v>
      </c>
      <c r="K867" s="13" t="s">
        <v>509</v>
      </c>
      <c r="L867" s="13" t="s">
        <v>563</v>
      </c>
      <c r="M867" s="13"/>
    </row>
    <row r="868" spans="1:13" ht="24.4" customHeight="1">
      <c r="A868" s="213"/>
      <c r="B868" s="213"/>
      <c r="C868" s="214"/>
      <c r="D868" s="213"/>
      <c r="E868" s="215"/>
      <c r="F868" s="215" t="s">
        <v>522</v>
      </c>
      <c r="G868" s="13" t="s">
        <v>1186</v>
      </c>
      <c r="H868" s="13" t="s">
        <v>524</v>
      </c>
      <c r="I868" s="13" t="s">
        <v>1112</v>
      </c>
      <c r="J868" s="13" t="s">
        <v>569</v>
      </c>
      <c r="K868" s="13" t="s">
        <v>509</v>
      </c>
      <c r="L868" s="13" t="s">
        <v>563</v>
      </c>
      <c r="M868" s="13"/>
    </row>
    <row r="869" spans="1:13" ht="24.4" customHeight="1">
      <c r="A869" s="213"/>
      <c r="B869" s="213"/>
      <c r="C869" s="214"/>
      <c r="D869" s="213"/>
      <c r="E869" s="215"/>
      <c r="F869" s="215"/>
      <c r="G869" s="13" t="s">
        <v>567</v>
      </c>
      <c r="H869" s="13" t="s">
        <v>524</v>
      </c>
      <c r="I869" s="13" t="s">
        <v>568</v>
      </c>
      <c r="J869" s="13" t="s">
        <v>569</v>
      </c>
      <c r="K869" s="13" t="s">
        <v>509</v>
      </c>
      <c r="L869" s="13" t="s">
        <v>563</v>
      </c>
      <c r="M869" s="13"/>
    </row>
    <row r="870" spans="1:13" ht="59.45" customHeight="1">
      <c r="A870" s="213"/>
      <c r="B870" s="213"/>
      <c r="C870" s="214"/>
      <c r="D870" s="213"/>
      <c r="E870" s="215" t="s">
        <v>528</v>
      </c>
      <c r="F870" s="34" t="s">
        <v>529</v>
      </c>
      <c r="G870" s="13" t="s">
        <v>612</v>
      </c>
      <c r="H870" s="13" t="s">
        <v>532</v>
      </c>
      <c r="I870" s="13" t="s">
        <v>1254</v>
      </c>
      <c r="J870" s="13" t="s">
        <v>1255</v>
      </c>
      <c r="K870" s="13" t="s">
        <v>535</v>
      </c>
      <c r="L870" s="13" t="s">
        <v>527</v>
      </c>
      <c r="M870" s="13"/>
    </row>
    <row r="871" spans="1:13" ht="59.45" customHeight="1">
      <c r="A871" s="213"/>
      <c r="B871" s="213"/>
      <c r="C871" s="214"/>
      <c r="D871" s="213"/>
      <c r="E871" s="215"/>
      <c r="F871" s="34" t="s">
        <v>530</v>
      </c>
      <c r="G871" s="13" t="s">
        <v>612</v>
      </c>
      <c r="H871" s="13" t="s">
        <v>532</v>
      </c>
      <c r="I871" s="13" t="s">
        <v>613</v>
      </c>
      <c r="J871" s="13" t="s">
        <v>1113</v>
      </c>
      <c r="K871" s="13" t="s">
        <v>535</v>
      </c>
      <c r="L871" s="13" t="s">
        <v>527</v>
      </c>
      <c r="M871" s="13"/>
    </row>
    <row r="872" spans="1:13" ht="59.45" customHeight="1">
      <c r="A872" s="213"/>
      <c r="B872" s="213"/>
      <c r="C872" s="214"/>
      <c r="D872" s="213"/>
      <c r="E872" s="215"/>
      <c r="F872" s="34" t="s">
        <v>536</v>
      </c>
      <c r="G872" s="13" t="s">
        <v>612</v>
      </c>
      <c r="H872" s="13" t="s">
        <v>532</v>
      </c>
      <c r="I872" s="13" t="s">
        <v>1256</v>
      </c>
      <c r="J872" s="13" t="s">
        <v>1257</v>
      </c>
      <c r="K872" s="13" t="s">
        <v>535</v>
      </c>
      <c r="L872" s="13" t="s">
        <v>527</v>
      </c>
      <c r="M872" s="13"/>
    </row>
    <row r="873" spans="1:13" ht="39.6" customHeight="1">
      <c r="A873" s="213"/>
      <c r="B873" s="213"/>
      <c r="C873" s="214"/>
      <c r="D873" s="213"/>
      <c r="E873" s="215"/>
      <c r="F873" s="34" t="s">
        <v>537</v>
      </c>
      <c r="G873" s="13" t="s">
        <v>574</v>
      </c>
      <c r="H873" s="13" t="s">
        <v>575</v>
      </c>
      <c r="I873" s="13" t="s">
        <v>576</v>
      </c>
      <c r="J873" s="13" t="s">
        <v>1114</v>
      </c>
      <c r="K873" s="13" t="s">
        <v>535</v>
      </c>
      <c r="L873" s="13" t="s">
        <v>527</v>
      </c>
      <c r="M873" s="13"/>
    </row>
    <row r="874" spans="1:13" ht="24.4" customHeight="1">
      <c r="A874" s="213"/>
      <c r="B874" s="213"/>
      <c r="C874" s="214"/>
      <c r="D874" s="213"/>
      <c r="E874" s="34" t="s">
        <v>542</v>
      </c>
      <c r="F874" s="34" t="s">
        <v>543</v>
      </c>
      <c r="G874" s="13" t="s">
        <v>578</v>
      </c>
      <c r="H874" s="13" t="s">
        <v>545</v>
      </c>
      <c r="I874" s="13" t="s">
        <v>579</v>
      </c>
      <c r="J874" s="13" t="s">
        <v>569</v>
      </c>
      <c r="K874" s="13" t="s">
        <v>509</v>
      </c>
      <c r="L874" s="13" t="s">
        <v>548</v>
      </c>
      <c r="M874" s="13"/>
    </row>
    <row r="875" spans="1:13" ht="18.2" customHeight="1">
      <c r="A875" s="17" t="s">
        <v>1258</v>
      </c>
      <c r="B875" s="17" t="s">
        <v>1259</v>
      </c>
      <c r="C875" s="15">
        <v>7.2</v>
      </c>
      <c r="D875" s="11"/>
      <c r="E875" s="11"/>
      <c r="F875" s="11"/>
      <c r="G875" s="11"/>
      <c r="H875" s="11"/>
      <c r="I875" s="11"/>
      <c r="J875" s="11"/>
      <c r="K875" s="11"/>
      <c r="L875" s="11"/>
      <c r="M875" s="11"/>
    </row>
    <row r="876" spans="1:13" ht="39.6" customHeight="1">
      <c r="A876" s="213" t="s">
        <v>180</v>
      </c>
      <c r="B876" s="213" t="s">
        <v>1260</v>
      </c>
      <c r="C876" s="214">
        <v>7.2</v>
      </c>
      <c r="D876" s="213" t="s">
        <v>1214</v>
      </c>
      <c r="E876" s="215" t="s">
        <v>504</v>
      </c>
      <c r="F876" s="34" t="s">
        <v>505</v>
      </c>
      <c r="G876" s="13" t="s">
        <v>1066</v>
      </c>
      <c r="H876" s="13" t="s">
        <v>677</v>
      </c>
      <c r="I876" s="13" t="s">
        <v>678</v>
      </c>
      <c r="J876" s="13" t="s">
        <v>1199</v>
      </c>
      <c r="K876" s="13" t="s">
        <v>555</v>
      </c>
      <c r="L876" s="13" t="s">
        <v>556</v>
      </c>
      <c r="M876" s="13"/>
    </row>
    <row r="877" spans="1:13" ht="24.4" customHeight="1">
      <c r="A877" s="213"/>
      <c r="B877" s="213"/>
      <c r="C877" s="214"/>
      <c r="D877" s="213"/>
      <c r="E877" s="215"/>
      <c r="F877" s="34" t="s">
        <v>511</v>
      </c>
      <c r="G877" s="13" t="s">
        <v>1081</v>
      </c>
      <c r="H877" s="13" t="s">
        <v>524</v>
      </c>
      <c r="I877" s="13" t="s">
        <v>1099</v>
      </c>
      <c r="J877" s="13" t="s">
        <v>569</v>
      </c>
      <c r="K877" s="13" t="s">
        <v>509</v>
      </c>
      <c r="L877" s="13" t="s">
        <v>563</v>
      </c>
      <c r="M877" s="13"/>
    </row>
    <row r="878" spans="1:13" ht="24.4" customHeight="1">
      <c r="A878" s="213"/>
      <c r="B878" s="213"/>
      <c r="C878" s="214"/>
      <c r="D878" s="213"/>
      <c r="E878" s="215"/>
      <c r="F878" s="34" t="s">
        <v>512</v>
      </c>
      <c r="G878" s="13" t="s">
        <v>1081</v>
      </c>
      <c r="H878" s="13" t="s">
        <v>524</v>
      </c>
      <c r="I878" s="13" t="s">
        <v>1099</v>
      </c>
      <c r="J878" s="13" t="s">
        <v>569</v>
      </c>
      <c r="K878" s="13" t="s">
        <v>509</v>
      </c>
      <c r="L878" s="13" t="s">
        <v>563</v>
      </c>
      <c r="M878" s="13"/>
    </row>
    <row r="879" spans="1:13" ht="24.4" customHeight="1">
      <c r="A879" s="213"/>
      <c r="B879" s="213"/>
      <c r="C879" s="214"/>
      <c r="D879" s="213"/>
      <c r="E879" s="215" t="s">
        <v>513</v>
      </c>
      <c r="F879" s="215" t="s">
        <v>514</v>
      </c>
      <c r="G879" s="13" t="s">
        <v>567</v>
      </c>
      <c r="H879" s="13" t="s">
        <v>585</v>
      </c>
      <c r="I879" s="13" t="s">
        <v>1193</v>
      </c>
      <c r="J879" s="13" t="s">
        <v>1077</v>
      </c>
      <c r="K879" s="13" t="s">
        <v>588</v>
      </c>
      <c r="L879" s="13" t="s">
        <v>556</v>
      </c>
      <c r="M879" s="13"/>
    </row>
    <row r="880" spans="1:13" ht="24.4" customHeight="1">
      <c r="A880" s="213"/>
      <c r="B880" s="213"/>
      <c r="C880" s="214"/>
      <c r="D880" s="213"/>
      <c r="E880" s="215"/>
      <c r="F880" s="215"/>
      <c r="G880" s="13" t="s">
        <v>1191</v>
      </c>
      <c r="H880" s="13" t="s">
        <v>585</v>
      </c>
      <c r="I880" s="13" t="s">
        <v>1192</v>
      </c>
      <c r="J880" s="13" t="s">
        <v>1077</v>
      </c>
      <c r="K880" s="13" t="s">
        <v>588</v>
      </c>
      <c r="L880" s="13" t="s">
        <v>548</v>
      </c>
      <c r="M880" s="13"/>
    </row>
    <row r="881" spans="1:13" ht="24.4" customHeight="1">
      <c r="A881" s="213"/>
      <c r="B881" s="213"/>
      <c r="C881" s="214"/>
      <c r="D881" s="213"/>
      <c r="E881" s="215"/>
      <c r="F881" s="215" t="s">
        <v>518</v>
      </c>
      <c r="G881" s="13" t="s">
        <v>1078</v>
      </c>
      <c r="H881" s="13" t="s">
        <v>524</v>
      </c>
      <c r="I881" s="13" t="s">
        <v>1079</v>
      </c>
      <c r="J881" s="13" t="s">
        <v>569</v>
      </c>
      <c r="K881" s="13" t="s">
        <v>509</v>
      </c>
      <c r="L881" s="13" t="s">
        <v>563</v>
      </c>
      <c r="M881" s="13"/>
    </row>
    <row r="882" spans="1:13" ht="24.4" customHeight="1">
      <c r="A882" s="213"/>
      <c r="B882" s="213"/>
      <c r="C882" s="214"/>
      <c r="D882" s="213"/>
      <c r="E882" s="215"/>
      <c r="F882" s="215"/>
      <c r="G882" s="13" t="s">
        <v>1081</v>
      </c>
      <c r="H882" s="13" t="s">
        <v>524</v>
      </c>
      <c r="I882" s="13" t="s">
        <v>1099</v>
      </c>
      <c r="J882" s="13" t="s">
        <v>569</v>
      </c>
      <c r="K882" s="13" t="s">
        <v>509</v>
      </c>
      <c r="L882" s="13" t="s">
        <v>563</v>
      </c>
      <c r="M882" s="13"/>
    </row>
    <row r="883" spans="1:13" ht="24.4" customHeight="1">
      <c r="A883" s="213"/>
      <c r="B883" s="213"/>
      <c r="C883" s="214"/>
      <c r="D883" s="213"/>
      <c r="E883" s="215"/>
      <c r="F883" s="215" t="s">
        <v>522</v>
      </c>
      <c r="G883" s="13" t="s">
        <v>1186</v>
      </c>
      <c r="H883" s="13" t="s">
        <v>524</v>
      </c>
      <c r="I883" s="13" t="s">
        <v>1112</v>
      </c>
      <c r="J883" s="13" t="s">
        <v>569</v>
      </c>
      <c r="K883" s="13" t="s">
        <v>509</v>
      </c>
      <c r="L883" s="13" t="s">
        <v>563</v>
      </c>
      <c r="M883" s="13"/>
    </row>
    <row r="884" spans="1:13" ht="24.4" customHeight="1">
      <c r="A884" s="213"/>
      <c r="B884" s="213"/>
      <c r="C884" s="214"/>
      <c r="D884" s="213"/>
      <c r="E884" s="215"/>
      <c r="F884" s="215"/>
      <c r="G884" s="13" t="s">
        <v>567</v>
      </c>
      <c r="H884" s="13" t="s">
        <v>524</v>
      </c>
      <c r="I884" s="13" t="s">
        <v>568</v>
      </c>
      <c r="J884" s="13" t="s">
        <v>569</v>
      </c>
      <c r="K884" s="13" t="s">
        <v>509</v>
      </c>
      <c r="L884" s="13" t="s">
        <v>563</v>
      </c>
      <c r="M884" s="13"/>
    </row>
    <row r="885" spans="1:13" ht="24.4" customHeight="1">
      <c r="A885" s="213"/>
      <c r="B885" s="213"/>
      <c r="C885" s="214"/>
      <c r="D885" s="213"/>
      <c r="E885" s="215" t="s">
        <v>528</v>
      </c>
      <c r="F885" s="34" t="s">
        <v>529</v>
      </c>
      <c r="G885" s="13" t="s">
        <v>1081</v>
      </c>
      <c r="H885" s="13" t="s">
        <v>524</v>
      </c>
      <c r="I885" s="13" t="s">
        <v>1099</v>
      </c>
      <c r="J885" s="13" t="s">
        <v>569</v>
      </c>
      <c r="K885" s="13" t="s">
        <v>509</v>
      </c>
      <c r="L885" s="13" t="s">
        <v>563</v>
      </c>
      <c r="M885" s="13"/>
    </row>
    <row r="886" spans="1:13" ht="59.45" customHeight="1">
      <c r="A886" s="213"/>
      <c r="B886" s="213"/>
      <c r="C886" s="214"/>
      <c r="D886" s="213"/>
      <c r="E886" s="215"/>
      <c r="F886" s="34" t="s">
        <v>530</v>
      </c>
      <c r="G886" s="13" t="s">
        <v>612</v>
      </c>
      <c r="H886" s="13" t="s">
        <v>532</v>
      </c>
      <c r="I886" s="13" t="s">
        <v>613</v>
      </c>
      <c r="J886" s="13" t="s">
        <v>1113</v>
      </c>
      <c r="K886" s="13" t="s">
        <v>535</v>
      </c>
      <c r="L886" s="13" t="s">
        <v>527</v>
      </c>
      <c r="M886" s="13"/>
    </row>
    <row r="887" spans="1:13" ht="24.4" customHeight="1">
      <c r="A887" s="213"/>
      <c r="B887" s="213"/>
      <c r="C887" s="214"/>
      <c r="D887" s="213"/>
      <c r="E887" s="215"/>
      <c r="F887" s="34" t="s">
        <v>536</v>
      </c>
      <c r="G887" s="13" t="s">
        <v>1081</v>
      </c>
      <c r="H887" s="13" t="s">
        <v>524</v>
      </c>
      <c r="I887" s="13" t="s">
        <v>1099</v>
      </c>
      <c r="J887" s="13" t="s">
        <v>569</v>
      </c>
      <c r="K887" s="13" t="s">
        <v>509</v>
      </c>
      <c r="L887" s="13" t="s">
        <v>563</v>
      </c>
      <c r="M887" s="13"/>
    </row>
    <row r="888" spans="1:13" ht="39.6" customHeight="1">
      <c r="A888" s="213"/>
      <c r="B888" s="213"/>
      <c r="C888" s="214"/>
      <c r="D888" s="213"/>
      <c r="E888" s="215"/>
      <c r="F888" s="34" t="s">
        <v>537</v>
      </c>
      <c r="G888" s="13" t="s">
        <v>574</v>
      </c>
      <c r="H888" s="13" t="s">
        <v>575</v>
      </c>
      <c r="I888" s="13" t="s">
        <v>576</v>
      </c>
      <c r="J888" s="13" t="s">
        <v>1114</v>
      </c>
      <c r="K888" s="13" t="s">
        <v>535</v>
      </c>
      <c r="L888" s="13" t="s">
        <v>527</v>
      </c>
      <c r="M888" s="13"/>
    </row>
    <row r="889" spans="1:13" ht="24.4" customHeight="1">
      <c r="A889" s="213"/>
      <c r="B889" s="213"/>
      <c r="C889" s="214"/>
      <c r="D889" s="213"/>
      <c r="E889" s="34" t="s">
        <v>542</v>
      </c>
      <c r="F889" s="34" t="s">
        <v>543</v>
      </c>
      <c r="G889" s="13" t="s">
        <v>578</v>
      </c>
      <c r="H889" s="13" t="s">
        <v>545</v>
      </c>
      <c r="I889" s="13" t="s">
        <v>579</v>
      </c>
      <c r="J889" s="13" t="s">
        <v>569</v>
      </c>
      <c r="K889" s="13" t="s">
        <v>509</v>
      </c>
      <c r="L889" s="13" t="s">
        <v>548</v>
      </c>
      <c r="M889" s="13"/>
    </row>
    <row r="890" spans="1:13" ht="19.899999999999999" customHeight="1">
      <c r="A890" s="17" t="s">
        <v>1261</v>
      </c>
      <c r="B890" s="17" t="s">
        <v>1262</v>
      </c>
      <c r="C890" s="15">
        <v>7.2</v>
      </c>
      <c r="D890" s="11"/>
      <c r="E890" s="11"/>
      <c r="F890" s="11"/>
      <c r="G890" s="11"/>
      <c r="H890" s="11"/>
      <c r="I890" s="11"/>
      <c r="J890" s="11"/>
      <c r="K890" s="11"/>
      <c r="L890" s="11"/>
      <c r="M890" s="11"/>
    </row>
    <row r="891" spans="1:13" ht="29.25" customHeight="1">
      <c r="A891" s="213" t="s">
        <v>181</v>
      </c>
      <c r="B891" s="213" t="s">
        <v>1102</v>
      </c>
      <c r="C891" s="214">
        <v>7.2</v>
      </c>
      <c r="D891" s="213" t="s">
        <v>1217</v>
      </c>
      <c r="E891" s="215" t="s">
        <v>504</v>
      </c>
      <c r="F891" s="34" t="s">
        <v>505</v>
      </c>
      <c r="G891" s="13" t="s">
        <v>551</v>
      </c>
      <c r="H891" s="13" t="s">
        <v>677</v>
      </c>
      <c r="I891" s="13" t="s">
        <v>678</v>
      </c>
      <c r="J891" s="13" t="s">
        <v>554</v>
      </c>
      <c r="K891" s="13" t="s">
        <v>555</v>
      </c>
      <c r="L891" s="13" t="s">
        <v>556</v>
      </c>
      <c r="M891" s="13"/>
    </row>
    <row r="892" spans="1:13" ht="24.4" customHeight="1">
      <c r="A892" s="213"/>
      <c r="B892" s="213"/>
      <c r="C892" s="214"/>
      <c r="D892" s="213"/>
      <c r="E892" s="215"/>
      <c r="F892" s="34" t="s">
        <v>511</v>
      </c>
      <c r="G892" s="13"/>
      <c r="H892" s="13"/>
      <c r="I892" s="13"/>
      <c r="J892" s="13"/>
      <c r="K892" s="13"/>
      <c r="L892" s="13"/>
      <c r="M892" s="13"/>
    </row>
    <row r="893" spans="1:13" ht="24.4" customHeight="1">
      <c r="A893" s="213"/>
      <c r="B893" s="213"/>
      <c r="C893" s="214"/>
      <c r="D893" s="213"/>
      <c r="E893" s="215"/>
      <c r="F893" s="34" t="s">
        <v>512</v>
      </c>
      <c r="G893" s="13"/>
      <c r="H893" s="13"/>
      <c r="I893" s="13"/>
      <c r="J893" s="13"/>
      <c r="K893" s="13"/>
      <c r="L893" s="13"/>
      <c r="M893" s="13"/>
    </row>
    <row r="894" spans="1:13" ht="39.6" customHeight="1">
      <c r="A894" s="213"/>
      <c r="B894" s="213"/>
      <c r="C894" s="214"/>
      <c r="D894" s="213"/>
      <c r="E894" s="215" t="s">
        <v>513</v>
      </c>
      <c r="F894" s="215" t="s">
        <v>514</v>
      </c>
      <c r="G894" s="13" t="s">
        <v>589</v>
      </c>
      <c r="H894" s="13" t="s">
        <v>871</v>
      </c>
      <c r="I894" s="13" t="s">
        <v>1263</v>
      </c>
      <c r="J894" s="13" t="s">
        <v>592</v>
      </c>
      <c r="K894" s="13" t="s">
        <v>593</v>
      </c>
      <c r="L894" s="13" t="s">
        <v>548</v>
      </c>
      <c r="M894" s="13"/>
    </row>
    <row r="895" spans="1:13" ht="24.4" customHeight="1">
      <c r="A895" s="213"/>
      <c r="B895" s="213"/>
      <c r="C895" s="214"/>
      <c r="D895" s="213"/>
      <c r="E895" s="215"/>
      <c r="F895" s="215"/>
      <c r="G895" s="13" t="s">
        <v>584</v>
      </c>
      <c r="H895" s="13" t="s">
        <v>585</v>
      </c>
      <c r="I895" s="13" t="s">
        <v>586</v>
      </c>
      <c r="J895" s="13" t="s">
        <v>587</v>
      </c>
      <c r="K895" s="13" t="s">
        <v>588</v>
      </c>
      <c r="L895" s="13" t="s">
        <v>548</v>
      </c>
      <c r="M895" s="13"/>
    </row>
    <row r="896" spans="1:13" ht="24.4" customHeight="1">
      <c r="A896" s="213"/>
      <c r="B896" s="213"/>
      <c r="C896" s="214"/>
      <c r="D896" s="213"/>
      <c r="E896" s="215"/>
      <c r="F896" s="215"/>
      <c r="G896" s="13" t="s">
        <v>608</v>
      </c>
      <c r="H896" s="13" t="s">
        <v>585</v>
      </c>
      <c r="I896" s="13" t="s">
        <v>609</v>
      </c>
      <c r="J896" s="13" t="s">
        <v>587</v>
      </c>
      <c r="K896" s="13" t="s">
        <v>588</v>
      </c>
      <c r="L896" s="13" t="s">
        <v>548</v>
      </c>
      <c r="M896" s="13"/>
    </row>
    <row r="897" spans="1:13" ht="24.4" customHeight="1">
      <c r="A897" s="213"/>
      <c r="B897" s="213"/>
      <c r="C897" s="214"/>
      <c r="D897" s="213"/>
      <c r="E897" s="215"/>
      <c r="F897" s="34" t="s">
        <v>518</v>
      </c>
      <c r="G897" s="13" t="s">
        <v>610</v>
      </c>
      <c r="H897" s="13" t="s">
        <v>524</v>
      </c>
      <c r="I897" s="13" t="s">
        <v>611</v>
      </c>
      <c r="J897" s="13" t="s">
        <v>562</v>
      </c>
      <c r="K897" s="13" t="s">
        <v>509</v>
      </c>
      <c r="L897" s="13" t="s">
        <v>563</v>
      </c>
      <c r="M897" s="13"/>
    </row>
    <row r="898" spans="1:13" ht="24.4" customHeight="1">
      <c r="A898" s="213"/>
      <c r="B898" s="213"/>
      <c r="C898" s="214"/>
      <c r="D898" s="213"/>
      <c r="E898" s="215"/>
      <c r="F898" s="215" t="s">
        <v>522</v>
      </c>
      <c r="G898" s="13" t="s">
        <v>567</v>
      </c>
      <c r="H898" s="13" t="s">
        <v>524</v>
      </c>
      <c r="I898" s="13" t="s">
        <v>568</v>
      </c>
      <c r="J898" s="13" t="s">
        <v>569</v>
      </c>
      <c r="K898" s="13" t="s">
        <v>509</v>
      </c>
      <c r="L898" s="13" t="s">
        <v>563</v>
      </c>
      <c r="M898" s="13"/>
    </row>
    <row r="899" spans="1:13" ht="24.4" customHeight="1">
      <c r="A899" s="213"/>
      <c r="B899" s="213"/>
      <c r="C899" s="214"/>
      <c r="D899" s="213"/>
      <c r="E899" s="215"/>
      <c r="F899" s="215"/>
      <c r="G899" s="13" t="s">
        <v>564</v>
      </c>
      <c r="H899" s="13" t="s">
        <v>524</v>
      </c>
      <c r="I899" s="13" t="s">
        <v>565</v>
      </c>
      <c r="J899" s="13" t="s">
        <v>566</v>
      </c>
      <c r="K899" s="13" t="s">
        <v>509</v>
      </c>
      <c r="L899" s="13" t="s">
        <v>563</v>
      </c>
      <c r="M899" s="13"/>
    </row>
    <row r="900" spans="1:13" ht="24.4" customHeight="1">
      <c r="A900" s="213"/>
      <c r="B900" s="213"/>
      <c r="C900" s="214"/>
      <c r="D900" s="213"/>
      <c r="E900" s="215" t="s">
        <v>528</v>
      </c>
      <c r="F900" s="34" t="s">
        <v>529</v>
      </c>
      <c r="G900" s="13"/>
      <c r="H900" s="13"/>
      <c r="I900" s="13"/>
      <c r="J900" s="13"/>
      <c r="K900" s="13"/>
      <c r="L900" s="13"/>
      <c r="M900" s="13"/>
    </row>
    <row r="901" spans="1:13" ht="59.45" customHeight="1">
      <c r="A901" s="213"/>
      <c r="B901" s="213"/>
      <c r="C901" s="214"/>
      <c r="D901" s="213"/>
      <c r="E901" s="215"/>
      <c r="F901" s="34" t="s">
        <v>530</v>
      </c>
      <c r="G901" s="13" t="s">
        <v>612</v>
      </c>
      <c r="H901" s="13" t="s">
        <v>532</v>
      </c>
      <c r="I901" s="13" t="s">
        <v>613</v>
      </c>
      <c r="J901" s="13" t="s">
        <v>577</v>
      </c>
      <c r="K901" s="13" t="s">
        <v>573</v>
      </c>
      <c r="L901" s="13" t="s">
        <v>527</v>
      </c>
      <c r="M901" s="13"/>
    </row>
    <row r="902" spans="1:13" ht="24.4" customHeight="1">
      <c r="A902" s="213"/>
      <c r="B902" s="213"/>
      <c r="C902" s="214"/>
      <c r="D902" s="213"/>
      <c r="E902" s="215"/>
      <c r="F902" s="34" t="s">
        <v>536</v>
      </c>
      <c r="G902" s="13"/>
      <c r="H902" s="13"/>
      <c r="I902" s="13"/>
      <c r="J902" s="13"/>
      <c r="K902" s="13"/>
      <c r="L902" s="13"/>
      <c r="M902" s="13"/>
    </row>
    <row r="903" spans="1:13" ht="59.45" customHeight="1">
      <c r="A903" s="213"/>
      <c r="B903" s="213"/>
      <c r="C903" s="214"/>
      <c r="D903" s="213"/>
      <c r="E903" s="215"/>
      <c r="F903" s="34" t="s">
        <v>537</v>
      </c>
      <c r="G903" s="13" t="s">
        <v>574</v>
      </c>
      <c r="H903" s="13" t="s">
        <v>575</v>
      </c>
      <c r="I903" s="13" t="s">
        <v>576</v>
      </c>
      <c r="J903" s="13" t="s">
        <v>577</v>
      </c>
      <c r="K903" s="13" t="s">
        <v>573</v>
      </c>
      <c r="L903" s="13" t="s">
        <v>527</v>
      </c>
      <c r="M903" s="13"/>
    </row>
    <row r="904" spans="1:13" ht="24.4" customHeight="1">
      <c r="A904" s="213"/>
      <c r="B904" s="213"/>
      <c r="C904" s="214"/>
      <c r="D904" s="213"/>
      <c r="E904" s="34" t="s">
        <v>542</v>
      </c>
      <c r="F904" s="34" t="s">
        <v>543</v>
      </c>
      <c r="G904" s="13" t="s">
        <v>578</v>
      </c>
      <c r="H904" s="13" t="s">
        <v>545</v>
      </c>
      <c r="I904" s="13" t="s">
        <v>579</v>
      </c>
      <c r="J904" s="13" t="s">
        <v>566</v>
      </c>
      <c r="K904" s="13" t="s">
        <v>509</v>
      </c>
      <c r="L904" s="13" t="s">
        <v>548</v>
      </c>
      <c r="M904" s="13"/>
    </row>
    <row r="905" spans="1:13" ht="19.899999999999999" customHeight="1">
      <c r="A905" s="17" t="s">
        <v>1264</v>
      </c>
      <c r="B905" s="17" t="s">
        <v>1265</v>
      </c>
      <c r="C905" s="15">
        <v>7.2</v>
      </c>
      <c r="D905" s="11"/>
      <c r="E905" s="11"/>
      <c r="F905" s="11"/>
      <c r="G905" s="11"/>
      <c r="H905" s="11"/>
      <c r="I905" s="11"/>
      <c r="J905" s="11"/>
      <c r="K905" s="11"/>
      <c r="L905" s="11"/>
      <c r="M905" s="11"/>
    </row>
    <row r="906" spans="1:13" ht="39.6" customHeight="1">
      <c r="A906" s="213" t="s">
        <v>182</v>
      </c>
      <c r="B906" s="213" t="s">
        <v>1102</v>
      </c>
      <c r="C906" s="214">
        <v>7.2</v>
      </c>
      <c r="D906" s="213" t="s">
        <v>1214</v>
      </c>
      <c r="E906" s="215" t="s">
        <v>504</v>
      </c>
      <c r="F906" s="34" t="s">
        <v>505</v>
      </c>
      <c r="G906" s="13" t="s">
        <v>1066</v>
      </c>
      <c r="H906" s="13" t="s">
        <v>677</v>
      </c>
      <c r="I906" s="13" t="s">
        <v>678</v>
      </c>
      <c r="J906" s="13" t="s">
        <v>1199</v>
      </c>
      <c r="K906" s="13" t="s">
        <v>555</v>
      </c>
      <c r="L906" s="13" t="s">
        <v>556</v>
      </c>
      <c r="M906" s="13"/>
    </row>
    <row r="907" spans="1:13" ht="24.4" customHeight="1">
      <c r="A907" s="213"/>
      <c r="B907" s="213"/>
      <c r="C907" s="214"/>
      <c r="D907" s="213"/>
      <c r="E907" s="215"/>
      <c r="F907" s="34" t="s">
        <v>511</v>
      </c>
      <c r="G907" s="13"/>
      <c r="H907" s="13"/>
      <c r="I907" s="13"/>
      <c r="J907" s="13"/>
      <c r="K907" s="13"/>
      <c r="L907" s="13"/>
      <c r="M907" s="13"/>
    </row>
    <row r="908" spans="1:13" ht="24.4" customHeight="1">
      <c r="A908" s="213"/>
      <c r="B908" s="213"/>
      <c r="C908" s="214"/>
      <c r="D908" s="213"/>
      <c r="E908" s="215"/>
      <c r="F908" s="34" t="s">
        <v>512</v>
      </c>
      <c r="G908" s="13"/>
      <c r="H908" s="13"/>
      <c r="I908" s="13"/>
      <c r="J908" s="13"/>
      <c r="K908" s="13"/>
      <c r="L908" s="13"/>
      <c r="M908" s="13"/>
    </row>
    <row r="909" spans="1:13" ht="24.4" customHeight="1">
      <c r="A909" s="213"/>
      <c r="B909" s="213"/>
      <c r="C909" s="214"/>
      <c r="D909" s="213"/>
      <c r="E909" s="215" t="s">
        <v>513</v>
      </c>
      <c r="F909" s="34" t="s">
        <v>514</v>
      </c>
      <c r="G909" s="13" t="s">
        <v>1109</v>
      </c>
      <c r="H909" s="13" t="s">
        <v>1235</v>
      </c>
      <c r="I909" s="13" t="s">
        <v>1266</v>
      </c>
      <c r="J909" s="13" t="s">
        <v>1077</v>
      </c>
      <c r="K909" s="13" t="s">
        <v>588</v>
      </c>
      <c r="L909" s="13" t="s">
        <v>556</v>
      </c>
      <c r="M909" s="13"/>
    </row>
    <row r="910" spans="1:13" ht="24.4" customHeight="1">
      <c r="A910" s="213"/>
      <c r="B910" s="213"/>
      <c r="C910" s="214"/>
      <c r="D910" s="213"/>
      <c r="E910" s="215"/>
      <c r="F910" s="34" t="s">
        <v>518</v>
      </c>
      <c r="G910" s="13" t="s">
        <v>1081</v>
      </c>
      <c r="H910" s="13" t="s">
        <v>524</v>
      </c>
      <c r="I910" s="13" t="s">
        <v>1099</v>
      </c>
      <c r="J910" s="13" t="s">
        <v>569</v>
      </c>
      <c r="K910" s="13" t="s">
        <v>509</v>
      </c>
      <c r="L910" s="13" t="s">
        <v>563</v>
      </c>
      <c r="M910" s="13"/>
    </row>
    <row r="911" spans="1:13" ht="24.4" customHeight="1">
      <c r="A911" s="213"/>
      <c r="B911" s="213"/>
      <c r="C911" s="214"/>
      <c r="D911" s="213"/>
      <c r="E911" s="215"/>
      <c r="F911" s="215" t="s">
        <v>522</v>
      </c>
      <c r="G911" s="13" t="s">
        <v>567</v>
      </c>
      <c r="H911" s="13" t="s">
        <v>524</v>
      </c>
      <c r="I911" s="13" t="s">
        <v>568</v>
      </c>
      <c r="J911" s="13" t="s">
        <v>569</v>
      </c>
      <c r="K911" s="13" t="s">
        <v>509</v>
      </c>
      <c r="L911" s="13" t="s">
        <v>563</v>
      </c>
      <c r="M911" s="13"/>
    </row>
    <row r="912" spans="1:13" ht="24.4" customHeight="1">
      <c r="A912" s="213"/>
      <c r="B912" s="213"/>
      <c r="C912" s="214"/>
      <c r="D912" s="213"/>
      <c r="E912" s="215"/>
      <c r="F912" s="215"/>
      <c r="G912" s="13" t="s">
        <v>1186</v>
      </c>
      <c r="H912" s="13" t="s">
        <v>524</v>
      </c>
      <c r="I912" s="13" t="s">
        <v>1112</v>
      </c>
      <c r="J912" s="13" t="s">
        <v>569</v>
      </c>
      <c r="K912" s="13" t="s">
        <v>509</v>
      </c>
      <c r="L912" s="13" t="s">
        <v>563</v>
      </c>
      <c r="M912" s="13"/>
    </row>
    <row r="913" spans="1:13" ht="24.4" customHeight="1">
      <c r="A913" s="213"/>
      <c r="B913" s="213"/>
      <c r="C913" s="214"/>
      <c r="D913" s="213"/>
      <c r="E913" s="215" t="s">
        <v>528</v>
      </c>
      <c r="F913" s="34" t="s">
        <v>529</v>
      </c>
      <c r="G913" s="13"/>
      <c r="H913" s="13"/>
      <c r="I913" s="13"/>
      <c r="J913" s="13"/>
      <c r="K913" s="13"/>
      <c r="L913" s="13"/>
      <c r="M913" s="13"/>
    </row>
    <row r="914" spans="1:13" ht="59.45" customHeight="1">
      <c r="A914" s="213"/>
      <c r="B914" s="213"/>
      <c r="C914" s="214"/>
      <c r="D914" s="213"/>
      <c r="E914" s="215"/>
      <c r="F914" s="34" t="s">
        <v>530</v>
      </c>
      <c r="G914" s="13" t="s">
        <v>612</v>
      </c>
      <c r="H914" s="13" t="s">
        <v>532</v>
      </c>
      <c r="I914" s="13" t="s">
        <v>613</v>
      </c>
      <c r="J914" s="13" t="s">
        <v>1113</v>
      </c>
      <c r="K914" s="13" t="s">
        <v>535</v>
      </c>
      <c r="L914" s="13" t="s">
        <v>527</v>
      </c>
      <c r="M914" s="13"/>
    </row>
    <row r="915" spans="1:13" ht="24.4" customHeight="1">
      <c r="A915" s="213"/>
      <c r="B915" s="213"/>
      <c r="C915" s="214"/>
      <c r="D915" s="213"/>
      <c r="E915" s="215"/>
      <c r="F915" s="34" t="s">
        <v>536</v>
      </c>
      <c r="G915" s="13"/>
      <c r="H915" s="13"/>
      <c r="I915" s="13"/>
      <c r="J915" s="13"/>
      <c r="K915" s="13"/>
      <c r="L915" s="13"/>
      <c r="M915" s="13"/>
    </row>
    <row r="916" spans="1:13" ht="39.6" customHeight="1">
      <c r="A916" s="213"/>
      <c r="B916" s="213"/>
      <c r="C916" s="214"/>
      <c r="D916" s="213"/>
      <c r="E916" s="215"/>
      <c r="F916" s="34" t="s">
        <v>537</v>
      </c>
      <c r="G916" s="13" t="s">
        <v>574</v>
      </c>
      <c r="H916" s="13" t="s">
        <v>575</v>
      </c>
      <c r="I916" s="13" t="s">
        <v>576</v>
      </c>
      <c r="J916" s="13" t="s">
        <v>1114</v>
      </c>
      <c r="K916" s="13" t="s">
        <v>535</v>
      </c>
      <c r="L916" s="13" t="s">
        <v>527</v>
      </c>
      <c r="M916" s="13"/>
    </row>
    <row r="917" spans="1:13" ht="24.4" customHeight="1">
      <c r="A917" s="213"/>
      <c r="B917" s="213"/>
      <c r="C917" s="214"/>
      <c r="D917" s="213"/>
      <c r="E917" s="34" t="s">
        <v>542</v>
      </c>
      <c r="F917" s="34" t="s">
        <v>543</v>
      </c>
      <c r="G917" s="13" t="s">
        <v>578</v>
      </c>
      <c r="H917" s="13" t="s">
        <v>545</v>
      </c>
      <c r="I917" s="13" t="s">
        <v>579</v>
      </c>
      <c r="J917" s="13" t="s">
        <v>569</v>
      </c>
      <c r="K917" s="13" t="s">
        <v>509</v>
      </c>
      <c r="L917" s="13" t="s">
        <v>548</v>
      </c>
      <c r="M917" s="13"/>
    </row>
    <row r="918" spans="1:13" ht="18.2" customHeight="1">
      <c r="A918" s="17" t="s">
        <v>1267</v>
      </c>
      <c r="B918" s="17" t="s">
        <v>1268</v>
      </c>
      <c r="C918" s="15">
        <v>7.2</v>
      </c>
      <c r="D918" s="11"/>
      <c r="E918" s="11"/>
      <c r="F918" s="11"/>
      <c r="G918" s="11"/>
      <c r="H918" s="11"/>
      <c r="I918" s="11"/>
      <c r="J918" s="11"/>
      <c r="K918" s="11"/>
      <c r="L918" s="11"/>
      <c r="M918" s="11"/>
    </row>
    <row r="919" spans="1:13" ht="39.6" customHeight="1">
      <c r="A919" s="213" t="s">
        <v>183</v>
      </c>
      <c r="B919" s="213" t="s">
        <v>1102</v>
      </c>
      <c r="C919" s="214">
        <v>7.2</v>
      </c>
      <c r="D919" s="213" t="s">
        <v>1269</v>
      </c>
      <c r="E919" s="215" t="s">
        <v>504</v>
      </c>
      <c r="F919" s="34" t="s">
        <v>505</v>
      </c>
      <c r="G919" s="13" t="s">
        <v>1066</v>
      </c>
      <c r="H919" s="13" t="s">
        <v>677</v>
      </c>
      <c r="I919" s="13" t="s">
        <v>678</v>
      </c>
      <c r="J919" s="13" t="s">
        <v>1270</v>
      </c>
      <c r="K919" s="13" t="s">
        <v>555</v>
      </c>
      <c r="L919" s="13" t="s">
        <v>556</v>
      </c>
      <c r="M919" s="13"/>
    </row>
    <row r="920" spans="1:13" ht="24.4" customHeight="1">
      <c r="A920" s="213"/>
      <c r="B920" s="213"/>
      <c r="C920" s="214"/>
      <c r="D920" s="213"/>
      <c r="E920" s="215"/>
      <c r="F920" s="34" t="s">
        <v>511</v>
      </c>
      <c r="G920" s="13"/>
      <c r="H920" s="13"/>
      <c r="I920" s="13"/>
      <c r="J920" s="13"/>
      <c r="K920" s="13"/>
      <c r="L920" s="13"/>
      <c r="M920" s="13"/>
    </row>
    <row r="921" spans="1:13" ht="24.4" customHeight="1">
      <c r="A921" s="213"/>
      <c r="B921" s="213"/>
      <c r="C921" s="214"/>
      <c r="D921" s="213"/>
      <c r="E921" s="215"/>
      <c r="F921" s="34" t="s">
        <v>512</v>
      </c>
      <c r="G921" s="13"/>
      <c r="H921" s="13"/>
      <c r="I921" s="13"/>
      <c r="J921" s="13"/>
      <c r="K921" s="13"/>
      <c r="L921" s="13"/>
      <c r="M921" s="13"/>
    </row>
    <row r="922" spans="1:13" ht="24.4" customHeight="1">
      <c r="A922" s="213"/>
      <c r="B922" s="213"/>
      <c r="C922" s="214"/>
      <c r="D922" s="213"/>
      <c r="E922" s="215" t="s">
        <v>513</v>
      </c>
      <c r="F922" s="215" t="s">
        <v>514</v>
      </c>
      <c r="G922" s="13" t="s">
        <v>1109</v>
      </c>
      <c r="H922" s="13" t="s">
        <v>585</v>
      </c>
      <c r="I922" s="13" t="s">
        <v>1193</v>
      </c>
      <c r="J922" s="13" t="s">
        <v>1077</v>
      </c>
      <c r="K922" s="13" t="s">
        <v>588</v>
      </c>
      <c r="L922" s="13" t="s">
        <v>556</v>
      </c>
      <c r="M922" s="13"/>
    </row>
    <row r="923" spans="1:13" ht="24.4" customHeight="1">
      <c r="A923" s="213"/>
      <c r="B923" s="213"/>
      <c r="C923" s="214"/>
      <c r="D923" s="213"/>
      <c r="E923" s="215"/>
      <c r="F923" s="215"/>
      <c r="G923" s="13" t="s">
        <v>1191</v>
      </c>
      <c r="H923" s="13" t="s">
        <v>585</v>
      </c>
      <c r="I923" s="13" t="s">
        <v>1192</v>
      </c>
      <c r="J923" s="13" t="s">
        <v>1077</v>
      </c>
      <c r="K923" s="13" t="s">
        <v>588</v>
      </c>
      <c r="L923" s="13" t="s">
        <v>548</v>
      </c>
      <c r="M923" s="13"/>
    </row>
    <row r="924" spans="1:13" ht="24.4" customHeight="1">
      <c r="A924" s="213"/>
      <c r="B924" s="213"/>
      <c r="C924" s="214"/>
      <c r="D924" s="213"/>
      <c r="E924" s="215"/>
      <c r="F924" s="215" t="s">
        <v>518</v>
      </c>
      <c r="G924" s="13" t="s">
        <v>1078</v>
      </c>
      <c r="H924" s="13" t="s">
        <v>524</v>
      </c>
      <c r="I924" s="13" t="s">
        <v>1079</v>
      </c>
      <c r="J924" s="13" t="s">
        <v>569</v>
      </c>
      <c r="K924" s="13" t="s">
        <v>509</v>
      </c>
      <c r="L924" s="13" t="s">
        <v>563</v>
      </c>
      <c r="M924" s="13"/>
    </row>
    <row r="925" spans="1:13" ht="24.4" customHeight="1">
      <c r="A925" s="213"/>
      <c r="B925" s="213"/>
      <c r="C925" s="214"/>
      <c r="D925" s="213"/>
      <c r="E925" s="215"/>
      <c r="F925" s="215"/>
      <c r="G925" s="13" t="s">
        <v>1081</v>
      </c>
      <c r="H925" s="13" t="s">
        <v>524</v>
      </c>
      <c r="I925" s="13" t="s">
        <v>1099</v>
      </c>
      <c r="J925" s="13" t="s">
        <v>569</v>
      </c>
      <c r="K925" s="13" t="s">
        <v>509</v>
      </c>
      <c r="L925" s="13" t="s">
        <v>563</v>
      </c>
      <c r="M925" s="13"/>
    </row>
    <row r="926" spans="1:13" ht="24.4" customHeight="1">
      <c r="A926" s="213"/>
      <c r="B926" s="213"/>
      <c r="C926" s="214"/>
      <c r="D926" s="213"/>
      <c r="E926" s="215"/>
      <c r="F926" s="215" t="s">
        <v>522</v>
      </c>
      <c r="G926" s="13" t="s">
        <v>1186</v>
      </c>
      <c r="H926" s="13" t="s">
        <v>524</v>
      </c>
      <c r="I926" s="13" t="s">
        <v>1112</v>
      </c>
      <c r="J926" s="13" t="s">
        <v>569</v>
      </c>
      <c r="K926" s="13" t="s">
        <v>509</v>
      </c>
      <c r="L926" s="13" t="s">
        <v>563</v>
      </c>
      <c r="M926" s="13"/>
    </row>
    <row r="927" spans="1:13" ht="24.4" customHeight="1">
      <c r="A927" s="213"/>
      <c r="B927" s="213"/>
      <c r="C927" s="214"/>
      <c r="D927" s="213"/>
      <c r="E927" s="215"/>
      <c r="F927" s="215"/>
      <c r="G927" s="13" t="s">
        <v>567</v>
      </c>
      <c r="H927" s="13" t="s">
        <v>524</v>
      </c>
      <c r="I927" s="13" t="s">
        <v>568</v>
      </c>
      <c r="J927" s="13" t="s">
        <v>569</v>
      </c>
      <c r="K927" s="13" t="s">
        <v>509</v>
      </c>
      <c r="L927" s="13" t="s">
        <v>563</v>
      </c>
      <c r="M927" s="13"/>
    </row>
    <row r="928" spans="1:13" ht="24.4" customHeight="1">
      <c r="A928" s="213"/>
      <c r="B928" s="213"/>
      <c r="C928" s="214"/>
      <c r="D928" s="213"/>
      <c r="E928" s="215" t="s">
        <v>528</v>
      </c>
      <c r="F928" s="34" t="s">
        <v>529</v>
      </c>
      <c r="G928" s="13"/>
      <c r="H928" s="13"/>
      <c r="I928" s="13"/>
      <c r="J928" s="13"/>
      <c r="K928" s="13"/>
      <c r="L928" s="13"/>
      <c r="M928" s="13"/>
    </row>
    <row r="929" spans="1:13" ht="59.45" customHeight="1">
      <c r="A929" s="213"/>
      <c r="B929" s="213"/>
      <c r="C929" s="214"/>
      <c r="D929" s="213"/>
      <c r="E929" s="215"/>
      <c r="F929" s="34" t="s">
        <v>530</v>
      </c>
      <c r="G929" s="13" t="s">
        <v>612</v>
      </c>
      <c r="H929" s="13" t="s">
        <v>532</v>
      </c>
      <c r="I929" s="13" t="s">
        <v>613</v>
      </c>
      <c r="J929" s="13" t="s">
        <v>1113</v>
      </c>
      <c r="K929" s="13" t="s">
        <v>535</v>
      </c>
      <c r="L929" s="13" t="s">
        <v>527</v>
      </c>
      <c r="M929" s="13"/>
    </row>
    <row r="930" spans="1:13" ht="24.4" customHeight="1">
      <c r="A930" s="213"/>
      <c r="B930" s="213"/>
      <c r="C930" s="214"/>
      <c r="D930" s="213"/>
      <c r="E930" s="215"/>
      <c r="F930" s="34" t="s">
        <v>536</v>
      </c>
      <c r="G930" s="13"/>
      <c r="H930" s="13"/>
      <c r="I930" s="13"/>
      <c r="J930" s="13"/>
      <c r="K930" s="13"/>
      <c r="L930" s="13"/>
      <c r="M930" s="13"/>
    </row>
    <row r="931" spans="1:13" ht="39.6" customHeight="1">
      <c r="A931" s="213"/>
      <c r="B931" s="213"/>
      <c r="C931" s="214"/>
      <c r="D931" s="213"/>
      <c r="E931" s="215"/>
      <c r="F931" s="34" t="s">
        <v>537</v>
      </c>
      <c r="G931" s="13" t="s">
        <v>574</v>
      </c>
      <c r="H931" s="13" t="s">
        <v>575</v>
      </c>
      <c r="I931" s="13" t="s">
        <v>576</v>
      </c>
      <c r="J931" s="13" t="s">
        <v>1114</v>
      </c>
      <c r="K931" s="13" t="s">
        <v>535</v>
      </c>
      <c r="L931" s="13" t="s">
        <v>527</v>
      </c>
      <c r="M931" s="13"/>
    </row>
    <row r="932" spans="1:13" ht="24.4" customHeight="1">
      <c r="A932" s="213"/>
      <c r="B932" s="213"/>
      <c r="C932" s="214"/>
      <c r="D932" s="213"/>
      <c r="E932" s="34" t="s">
        <v>542</v>
      </c>
      <c r="F932" s="34" t="s">
        <v>543</v>
      </c>
      <c r="G932" s="13" t="s">
        <v>578</v>
      </c>
      <c r="H932" s="13" t="s">
        <v>545</v>
      </c>
      <c r="I932" s="13" t="s">
        <v>579</v>
      </c>
      <c r="J932" s="13" t="s">
        <v>569</v>
      </c>
      <c r="K932" s="13" t="s">
        <v>509</v>
      </c>
      <c r="L932" s="13" t="s">
        <v>548</v>
      </c>
      <c r="M932" s="13"/>
    </row>
    <row r="933" spans="1:13" ht="18.2" customHeight="1">
      <c r="A933" s="17" t="s">
        <v>1271</v>
      </c>
      <c r="B933" s="17" t="s">
        <v>1272</v>
      </c>
      <c r="C933" s="15">
        <v>9</v>
      </c>
      <c r="D933" s="11"/>
      <c r="E933" s="11"/>
      <c r="F933" s="11"/>
      <c r="G933" s="11"/>
      <c r="H933" s="11"/>
      <c r="I933" s="11"/>
      <c r="J933" s="11"/>
      <c r="K933" s="11"/>
      <c r="L933" s="11"/>
      <c r="M933" s="11"/>
    </row>
    <row r="934" spans="1:13" ht="39.6" customHeight="1">
      <c r="A934" s="213" t="s">
        <v>184</v>
      </c>
      <c r="B934" s="213" t="s">
        <v>1102</v>
      </c>
      <c r="C934" s="214">
        <v>9</v>
      </c>
      <c r="D934" s="213" t="s">
        <v>1273</v>
      </c>
      <c r="E934" s="215" t="s">
        <v>504</v>
      </c>
      <c r="F934" s="34" t="s">
        <v>505</v>
      </c>
      <c r="G934" s="13" t="s">
        <v>1066</v>
      </c>
      <c r="H934" s="13" t="s">
        <v>1157</v>
      </c>
      <c r="I934" s="13" t="s">
        <v>1158</v>
      </c>
      <c r="J934" s="13" t="s">
        <v>1200</v>
      </c>
      <c r="K934" s="13" t="s">
        <v>555</v>
      </c>
      <c r="L934" s="13" t="s">
        <v>556</v>
      </c>
      <c r="M934" s="13"/>
    </row>
    <row r="935" spans="1:13" ht="24.4" customHeight="1">
      <c r="A935" s="213"/>
      <c r="B935" s="213"/>
      <c r="C935" s="214"/>
      <c r="D935" s="213"/>
      <c r="E935" s="215"/>
      <c r="F935" s="34" t="s">
        <v>511</v>
      </c>
      <c r="G935" s="13"/>
      <c r="H935" s="13"/>
      <c r="I935" s="13"/>
      <c r="J935" s="13"/>
      <c r="K935" s="13"/>
      <c r="L935" s="13"/>
      <c r="M935" s="13"/>
    </row>
    <row r="936" spans="1:13" ht="24.4" customHeight="1">
      <c r="A936" s="213"/>
      <c r="B936" s="213"/>
      <c r="C936" s="214"/>
      <c r="D936" s="213"/>
      <c r="E936" s="215"/>
      <c r="F936" s="34" t="s">
        <v>512</v>
      </c>
      <c r="G936" s="13"/>
      <c r="H936" s="13"/>
      <c r="I936" s="13"/>
      <c r="J936" s="13"/>
      <c r="K936" s="13"/>
      <c r="L936" s="13"/>
      <c r="M936" s="13"/>
    </row>
    <row r="937" spans="1:13" ht="24.4" customHeight="1">
      <c r="A937" s="213"/>
      <c r="B937" s="213"/>
      <c r="C937" s="214"/>
      <c r="D937" s="213"/>
      <c r="E937" s="215" t="s">
        <v>513</v>
      </c>
      <c r="F937" s="215" t="s">
        <v>514</v>
      </c>
      <c r="G937" s="13" t="s">
        <v>1191</v>
      </c>
      <c r="H937" s="13" t="s">
        <v>585</v>
      </c>
      <c r="I937" s="13" t="s">
        <v>1192</v>
      </c>
      <c r="J937" s="13" t="s">
        <v>1077</v>
      </c>
      <c r="K937" s="13" t="s">
        <v>588</v>
      </c>
      <c r="L937" s="13" t="s">
        <v>548</v>
      </c>
      <c r="M937" s="13"/>
    </row>
    <row r="938" spans="1:13" ht="24.4" customHeight="1">
      <c r="A938" s="213"/>
      <c r="B938" s="213"/>
      <c r="C938" s="214"/>
      <c r="D938" s="213"/>
      <c r="E938" s="215"/>
      <c r="F938" s="215"/>
      <c r="G938" s="13" t="s">
        <v>1109</v>
      </c>
      <c r="H938" s="13" t="s">
        <v>585</v>
      </c>
      <c r="I938" s="13" t="s">
        <v>1193</v>
      </c>
      <c r="J938" s="13" t="s">
        <v>1077</v>
      </c>
      <c r="K938" s="13" t="s">
        <v>588</v>
      </c>
      <c r="L938" s="13" t="s">
        <v>556</v>
      </c>
      <c r="M938" s="13"/>
    </row>
    <row r="939" spans="1:13" ht="24.4" customHeight="1">
      <c r="A939" s="213"/>
      <c r="B939" s="213"/>
      <c r="C939" s="214"/>
      <c r="D939" s="213"/>
      <c r="E939" s="215"/>
      <c r="F939" s="215" t="s">
        <v>518</v>
      </c>
      <c r="G939" s="13" t="s">
        <v>1081</v>
      </c>
      <c r="H939" s="13" t="s">
        <v>524</v>
      </c>
      <c r="I939" s="13" t="s">
        <v>1099</v>
      </c>
      <c r="J939" s="13" t="s">
        <v>569</v>
      </c>
      <c r="K939" s="13" t="s">
        <v>509</v>
      </c>
      <c r="L939" s="13" t="s">
        <v>563</v>
      </c>
      <c r="M939" s="13"/>
    </row>
    <row r="940" spans="1:13" ht="24.4" customHeight="1">
      <c r="A940" s="213"/>
      <c r="B940" s="213"/>
      <c r="C940" s="214"/>
      <c r="D940" s="213"/>
      <c r="E940" s="215"/>
      <c r="F940" s="215"/>
      <c r="G940" s="13" t="s">
        <v>1078</v>
      </c>
      <c r="H940" s="13" t="s">
        <v>524</v>
      </c>
      <c r="I940" s="13" t="s">
        <v>1079</v>
      </c>
      <c r="J940" s="13" t="s">
        <v>569</v>
      </c>
      <c r="K940" s="13" t="s">
        <v>509</v>
      </c>
      <c r="L940" s="13" t="s">
        <v>563</v>
      </c>
      <c r="M940" s="13"/>
    </row>
    <row r="941" spans="1:13" ht="24.4" customHeight="1">
      <c r="A941" s="213"/>
      <c r="B941" s="213"/>
      <c r="C941" s="214"/>
      <c r="D941" s="213"/>
      <c r="E941" s="215"/>
      <c r="F941" s="215" t="s">
        <v>522</v>
      </c>
      <c r="G941" s="13" t="s">
        <v>1186</v>
      </c>
      <c r="H941" s="13" t="s">
        <v>524</v>
      </c>
      <c r="I941" s="13" t="s">
        <v>1112</v>
      </c>
      <c r="J941" s="13" t="s">
        <v>569</v>
      </c>
      <c r="K941" s="13" t="s">
        <v>509</v>
      </c>
      <c r="L941" s="13" t="s">
        <v>563</v>
      </c>
      <c r="M941" s="13"/>
    </row>
    <row r="942" spans="1:13" ht="24.4" customHeight="1">
      <c r="A942" s="213"/>
      <c r="B942" s="213"/>
      <c r="C942" s="214"/>
      <c r="D942" s="213"/>
      <c r="E942" s="215"/>
      <c r="F942" s="215"/>
      <c r="G942" s="13" t="s">
        <v>567</v>
      </c>
      <c r="H942" s="13" t="s">
        <v>524</v>
      </c>
      <c r="I942" s="13" t="s">
        <v>568</v>
      </c>
      <c r="J942" s="13" t="s">
        <v>569</v>
      </c>
      <c r="K942" s="13" t="s">
        <v>509</v>
      </c>
      <c r="L942" s="13" t="s">
        <v>563</v>
      </c>
      <c r="M942" s="13"/>
    </row>
    <row r="943" spans="1:13" ht="24.4" customHeight="1">
      <c r="A943" s="213"/>
      <c r="B943" s="213"/>
      <c r="C943" s="214"/>
      <c r="D943" s="213"/>
      <c r="E943" s="215" t="s">
        <v>528</v>
      </c>
      <c r="F943" s="34" t="s">
        <v>529</v>
      </c>
      <c r="G943" s="13"/>
      <c r="H943" s="13"/>
      <c r="I943" s="13"/>
      <c r="J943" s="13"/>
      <c r="K943" s="13"/>
      <c r="L943" s="13"/>
      <c r="M943" s="13"/>
    </row>
    <row r="944" spans="1:13" ht="59.45" customHeight="1">
      <c r="A944" s="213"/>
      <c r="B944" s="213"/>
      <c r="C944" s="214"/>
      <c r="D944" s="213"/>
      <c r="E944" s="215"/>
      <c r="F944" s="34" t="s">
        <v>530</v>
      </c>
      <c r="G944" s="13" t="s">
        <v>612</v>
      </c>
      <c r="H944" s="13" t="s">
        <v>532</v>
      </c>
      <c r="I944" s="13" t="s">
        <v>613</v>
      </c>
      <c r="J944" s="13" t="s">
        <v>1113</v>
      </c>
      <c r="K944" s="13" t="s">
        <v>535</v>
      </c>
      <c r="L944" s="13" t="s">
        <v>527</v>
      </c>
      <c r="M944" s="13"/>
    </row>
    <row r="945" spans="1:13" ht="24.4" customHeight="1">
      <c r="A945" s="213"/>
      <c r="B945" s="213"/>
      <c r="C945" s="214"/>
      <c r="D945" s="213"/>
      <c r="E945" s="215"/>
      <c r="F945" s="34" t="s">
        <v>536</v>
      </c>
      <c r="G945" s="13"/>
      <c r="H945" s="13"/>
      <c r="I945" s="13"/>
      <c r="J945" s="13"/>
      <c r="K945" s="13"/>
      <c r="L945" s="13"/>
      <c r="M945" s="13"/>
    </row>
    <row r="946" spans="1:13" ht="39.6" customHeight="1">
      <c r="A946" s="213"/>
      <c r="B946" s="213"/>
      <c r="C946" s="214"/>
      <c r="D946" s="213"/>
      <c r="E946" s="215"/>
      <c r="F946" s="34" t="s">
        <v>537</v>
      </c>
      <c r="G946" s="13" t="s">
        <v>574</v>
      </c>
      <c r="H946" s="13" t="s">
        <v>575</v>
      </c>
      <c r="I946" s="13" t="s">
        <v>576</v>
      </c>
      <c r="J946" s="13" t="s">
        <v>1114</v>
      </c>
      <c r="K946" s="13" t="s">
        <v>535</v>
      </c>
      <c r="L946" s="13" t="s">
        <v>527</v>
      </c>
      <c r="M946" s="13"/>
    </row>
    <row r="947" spans="1:13" ht="24.4" customHeight="1">
      <c r="A947" s="213"/>
      <c r="B947" s="213"/>
      <c r="C947" s="214"/>
      <c r="D947" s="213"/>
      <c r="E947" s="34" t="s">
        <v>542</v>
      </c>
      <c r="F947" s="34" t="s">
        <v>543</v>
      </c>
      <c r="G947" s="13" t="s">
        <v>578</v>
      </c>
      <c r="H947" s="13" t="s">
        <v>545</v>
      </c>
      <c r="I947" s="13" t="s">
        <v>579</v>
      </c>
      <c r="J947" s="13" t="s">
        <v>569</v>
      </c>
      <c r="K947" s="13" t="s">
        <v>509</v>
      </c>
      <c r="L947" s="13" t="s">
        <v>548</v>
      </c>
      <c r="M947" s="13"/>
    </row>
    <row r="948" spans="1:13" ht="19.899999999999999" customHeight="1">
      <c r="A948" s="17" t="s">
        <v>1274</v>
      </c>
      <c r="B948" s="17" t="s">
        <v>1275</v>
      </c>
      <c r="C948" s="15">
        <v>9</v>
      </c>
      <c r="D948" s="11"/>
      <c r="E948" s="11"/>
      <c r="F948" s="11"/>
      <c r="G948" s="11"/>
      <c r="H948" s="11"/>
      <c r="I948" s="11"/>
      <c r="J948" s="11"/>
      <c r="K948" s="11"/>
      <c r="L948" s="11"/>
      <c r="M948" s="11"/>
    </row>
    <row r="949" spans="1:13" ht="39.6" customHeight="1">
      <c r="A949" s="213" t="s">
        <v>185</v>
      </c>
      <c r="B949" s="213" t="s">
        <v>1102</v>
      </c>
      <c r="C949" s="214">
        <v>9</v>
      </c>
      <c r="D949" s="213" t="s">
        <v>1276</v>
      </c>
      <c r="E949" s="215" t="s">
        <v>504</v>
      </c>
      <c r="F949" s="34" t="s">
        <v>505</v>
      </c>
      <c r="G949" s="13" t="s">
        <v>1066</v>
      </c>
      <c r="H949" s="13" t="s">
        <v>1157</v>
      </c>
      <c r="I949" s="13" t="s">
        <v>1158</v>
      </c>
      <c r="J949" s="13" t="s">
        <v>1200</v>
      </c>
      <c r="K949" s="13" t="s">
        <v>555</v>
      </c>
      <c r="L949" s="13" t="s">
        <v>556</v>
      </c>
      <c r="M949" s="13"/>
    </row>
    <row r="950" spans="1:13" ht="39.6" customHeight="1">
      <c r="A950" s="213"/>
      <c r="B950" s="213"/>
      <c r="C950" s="214"/>
      <c r="D950" s="213"/>
      <c r="E950" s="215"/>
      <c r="F950" s="34" t="s">
        <v>511</v>
      </c>
      <c r="G950" s="13" t="s">
        <v>1066</v>
      </c>
      <c r="H950" s="13" t="s">
        <v>1157</v>
      </c>
      <c r="I950" s="13" t="s">
        <v>1158</v>
      </c>
      <c r="J950" s="13" t="s">
        <v>1200</v>
      </c>
      <c r="K950" s="13" t="s">
        <v>555</v>
      </c>
      <c r="L950" s="13" t="s">
        <v>556</v>
      </c>
      <c r="M950" s="13"/>
    </row>
    <row r="951" spans="1:13" ht="39.6" customHeight="1">
      <c r="A951" s="213"/>
      <c r="B951" s="213"/>
      <c r="C951" s="214"/>
      <c r="D951" s="213"/>
      <c r="E951" s="215"/>
      <c r="F951" s="34" t="s">
        <v>512</v>
      </c>
      <c r="G951" s="13" t="s">
        <v>1066</v>
      </c>
      <c r="H951" s="13" t="s">
        <v>1157</v>
      </c>
      <c r="I951" s="13" t="s">
        <v>1158</v>
      </c>
      <c r="J951" s="13" t="s">
        <v>1200</v>
      </c>
      <c r="K951" s="13" t="s">
        <v>555</v>
      </c>
      <c r="L951" s="13" t="s">
        <v>556</v>
      </c>
      <c r="M951" s="13"/>
    </row>
    <row r="952" spans="1:13" ht="24.4" customHeight="1">
      <c r="A952" s="213"/>
      <c r="B952" s="213"/>
      <c r="C952" s="214"/>
      <c r="D952" s="213"/>
      <c r="E952" s="215" t="s">
        <v>513</v>
      </c>
      <c r="F952" s="215" t="s">
        <v>514</v>
      </c>
      <c r="G952" s="13" t="s">
        <v>1191</v>
      </c>
      <c r="H952" s="13" t="s">
        <v>585</v>
      </c>
      <c r="I952" s="13" t="s">
        <v>1192</v>
      </c>
      <c r="J952" s="13" t="s">
        <v>1077</v>
      </c>
      <c r="K952" s="13" t="s">
        <v>588</v>
      </c>
      <c r="L952" s="13" t="s">
        <v>548</v>
      </c>
      <c r="M952" s="13"/>
    </row>
    <row r="953" spans="1:13" ht="24.4" customHeight="1">
      <c r="A953" s="213"/>
      <c r="B953" s="213"/>
      <c r="C953" s="214"/>
      <c r="D953" s="213"/>
      <c r="E953" s="215"/>
      <c r="F953" s="215"/>
      <c r="G953" s="13" t="s">
        <v>1109</v>
      </c>
      <c r="H953" s="13" t="s">
        <v>585</v>
      </c>
      <c r="I953" s="13" t="s">
        <v>1193</v>
      </c>
      <c r="J953" s="13" t="s">
        <v>1077</v>
      </c>
      <c r="K953" s="13" t="s">
        <v>588</v>
      </c>
      <c r="L953" s="13" t="s">
        <v>556</v>
      </c>
      <c r="M953" s="13"/>
    </row>
    <row r="954" spans="1:13" ht="24.4" customHeight="1">
      <c r="A954" s="213"/>
      <c r="B954" s="213"/>
      <c r="C954" s="214"/>
      <c r="D954" s="213"/>
      <c r="E954" s="215"/>
      <c r="F954" s="215" t="s">
        <v>518</v>
      </c>
      <c r="G954" s="13" t="s">
        <v>1078</v>
      </c>
      <c r="H954" s="13" t="s">
        <v>524</v>
      </c>
      <c r="I954" s="13" t="s">
        <v>1079</v>
      </c>
      <c r="J954" s="13" t="s">
        <v>569</v>
      </c>
      <c r="K954" s="13" t="s">
        <v>509</v>
      </c>
      <c r="L954" s="13" t="s">
        <v>563</v>
      </c>
      <c r="M954" s="13"/>
    </row>
    <row r="955" spans="1:13" ht="24.4" customHeight="1">
      <c r="A955" s="213"/>
      <c r="B955" s="213"/>
      <c r="C955" s="214"/>
      <c r="D955" s="213"/>
      <c r="E955" s="215"/>
      <c r="F955" s="215"/>
      <c r="G955" s="13" t="s">
        <v>1081</v>
      </c>
      <c r="H955" s="13" t="s">
        <v>524</v>
      </c>
      <c r="I955" s="13" t="s">
        <v>1099</v>
      </c>
      <c r="J955" s="13" t="s">
        <v>569</v>
      </c>
      <c r="K955" s="13" t="s">
        <v>509</v>
      </c>
      <c r="L955" s="13" t="s">
        <v>563</v>
      </c>
      <c r="M955" s="13"/>
    </row>
    <row r="956" spans="1:13" ht="24.4" customHeight="1">
      <c r="A956" s="213"/>
      <c r="B956" s="213"/>
      <c r="C956" s="214"/>
      <c r="D956" s="213"/>
      <c r="E956" s="215"/>
      <c r="F956" s="215" t="s">
        <v>522</v>
      </c>
      <c r="G956" s="13" t="s">
        <v>1186</v>
      </c>
      <c r="H956" s="13" t="s">
        <v>524</v>
      </c>
      <c r="I956" s="13" t="s">
        <v>1112</v>
      </c>
      <c r="J956" s="13" t="s">
        <v>569</v>
      </c>
      <c r="K956" s="13" t="s">
        <v>509</v>
      </c>
      <c r="L956" s="13" t="s">
        <v>563</v>
      </c>
      <c r="M956" s="13"/>
    </row>
    <row r="957" spans="1:13" ht="24.4" customHeight="1">
      <c r="A957" s="213"/>
      <c r="B957" s="213"/>
      <c r="C957" s="214"/>
      <c r="D957" s="213"/>
      <c r="E957" s="215"/>
      <c r="F957" s="215"/>
      <c r="G957" s="13" t="s">
        <v>567</v>
      </c>
      <c r="H957" s="13" t="s">
        <v>524</v>
      </c>
      <c r="I957" s="13" t="s">
        <v>568</v>
      </c>
      <c r="J957" s="13" t="s">
        <v>569</v>
      </c>
      <c r="K957" s="13" t="s">
        <v>509</v>
      </c>
      <c r="L957" s="13" t="s">
        <v>563</v>
      </c>
      <c r="M957" s="13"/>
    </row>
    <row r="958" spans="1:13" ht="59.45" customHeight="1">
      <c r="A958" s="213"/>
      <c r="B958" s="213"/>
      <c r="C958" s="214"/>
      <c r="D958" s="213"/>
      <c r="E958" s="215" t="s">
        <v>528</v>
      </c>
      <c r="F958" s="34" t="s">
        <v>529</v>
      </c>
      <c r="G958" s="13" t="s">
        <v>612</v>
      </c>
      <c r="H958" s="13" t="s">
        <v>532</v>
      </c>
      <c r="I958" s="13" t="s">
        <v>613</v>
      </c>
      <c r="J958" s="13" t="s">
        <v>1113</v>
      </c>
      <c r="K958" s="13" t="s">
        <v>535</v>
      </c>
      <c r="L958" s="13" t="s">
        <v>527</v>
      </c>
      <c r="M958" s="13"/>
    </row>
    <row r="959" spans="1:13" ht="59.45" customHeight="1">
      <c r="A959" s="213"/>
      <c r="B959" s="213"/>
      <c r="C959" s="214"/>
      <c r="D959" s="213"/>
      <c r="E959" s="215"/>
      <c r="F959" s="34" t="s">
        <v>530</v>
      </c>
      <c r="G959" s="13" t="s">
        <v>612</v>
      </c>
      <c r="H959" s="13" t="s">
        <v>532</v>
      </c>
      <c r="I959" s="13" t="s">
        <v>613</v>
      </c>
      <c r="J959" s="13" t="s">
        <v>1113</v>
      </c>
      <c r="K959" s="13" t="s">
        <v>535</v>
      </c>
      <c r="L959" s="13" t="s">
        <v>527</v>
      </c>
      <c r="M959" s="13"/>
    </row>
    <row r="960" spans="1:13" ht="39.6" customHeight="1">
      <c r="A960" s="213"/>
      <c r="B960" s="213"/>
      <c r="C960" s="214"/>
      <c r="D960" s="213"/>
      <c r="E960" s="215"/>
      <c r="F960" s="34" t="s">
        <v>536</v>
      </c>
      <c r="G960" s="13" t="s">
        <v>574</v>
      </c>
      <c r="H960" s="13" t="s">
        <v>575</v>
      </c>
      <c r="I960" s="13" t="s">
        <v>576</v>
      </c>
      <c r="J960" s="13" t="s">
        <v>1114</v>
      </c>
      <c r="K960" s="13" t="s">
        <v>535</v>
      </c>
      <c r="L960" s="13" t="s">
        <v>527</v>
      </c>
      <c r="M960" s="13"/>
    </row>
    <row r="961" spans="1:13" ht="39.6" customHeight="1">
      <c r="A961" s="213"/>
      <c r="B961" s="213"/>
      <c r="C961" s="214"/>
      <c r="D961" s="213"/>
      <c r="E961" s="215"/>
      <c r="F961" s="34" t="s">
        <v>537</v>
      </c>
      <c r="G961" s="13" t="s">
        <v>574</v>
      </c>
      <c r="H961" s="13" t="s">
        <v>575</v>
      </c>
      <c r="I961" s="13" t="s">
        <v>576</v>
      </c>
      <c r="J961" s="13" t="s">
        <v>1114</v>
      </c>
      <c r="K961" s="13" t="s">
        <v>535</v>
      </c>
      <c r="L961" s="13" t="s">
        <v>527</v>
      </c>
      <c r="M961" s="13"/>
    </row>
    <row r="962" spans="1:13" ht="24.4" customHeight="1">
      <c r="A962" s="213"/>
      <c r="B962" s="213"/>
      <c r="C962" s="214"/>
      <c r="D962" s="213"/>
      <c r="E962" s="34" t="s">
        <v>542</v>
      </c>
      <c r="F962" s="34" t="s">
        <v>543</v>
      </c>
      <c r="G962" s="13" t="s">
        <v>578</v>
      </c>
      <c r="H962" s="13" t="s">
        <v>545</v>
      </c>
      <c r="I962" s="13" t="s">
        <v>579</v>
      </c>
      <c r="J962" s="13" t="s">
        <v>569</v>
      </c>
      <c r="K962" s="13" t="s">
        <v>509</v>
      </c>
      <c r="L962" s="13" t="s">
        <v>548</v>
      </c>
      <c r="M962" s="13"/>
    </row>
    <row r="963" spans="1:13" ht="16.350000000000001" customHeight="1">
      <c r="A963" s="209" t="s">
        <v>257</v>
      </c>
      <c r="B963" s="209"/>
      <c r="C963" s="209"/>
      <c r="D963" s="209"/>
    </row>
  </sheetData>
  <mergeCells count="663">
    <mergeCell ref="A963:D963"/>
    <mergeCell ref="F937:F938"/>
    <mergeCell ref="F939:F940"/>
    <mergeCell ref="F941:F942"/>
    <mergeCell ref="E943:E946"/>
    <mergeCell ref="A949:A962"/>
    <mergeCell ref="B949:B962"/>
    <mergeCell ref="C949:C962"/>
    <mergeCell ref="D949:D962"/>
    <mergeCell ref="E949:E951"/>
    <mergeCell ref="E952:E957"/>
    <mergeCell ref="F952:F953"/>
    <mergeCell ref="F954:F955"/>
    <mergeCell ref="F956:F957"/>
    <mergeCell ref="E958:E961"/>
    <mergeCell ref="A934:A947"/>
    <mergeCell ref="B934:B947"/>
    <mergeCell ref="C934:C947"/>
    <mergeCell ref="D934:D947"/>
    <mergeCell ref="E934:E936"/>
    <mergeCell ref="E937:E942"/>
    <mergeCell ref="F911:F912"/>
    <mergeCell ref="E913:E916"/>
    <mergeCell ref="A919:A932"/>
    <mergeCell ref="B919:B932"/>
    <mergeCell ref="C919:C932"/>
    <mergeCell ref="D919:D932"/>
    <mergeCell ref="E919:E921"/>
    <mergeCell ref="E922:E927"/>
    <mergeCell ref="F922:F923"/>
    <mergeCell ref="F924:F925"/>
    <mergeCell ref="F926:F927"/>
    <mergeCell ref="E928:E931"/>
    <mergeCell ref="A906:A917"/>
    <mergeCell ref="B906:B917"/>
    <mergeCell ref="C906:C917"/>
    <mergeCell ref="D906:D917"/>
    <mergeCell ref="E906:E908"/>
    <mergeCell ref="E909:E912"/>
    <mergeCell ref="F879:F880"/>
    <mergeCell ref="F881:F882"/>
    <mergeCell ref="F883:F884"/>
    <mergeCell ref="E885:E888"/>
    <mergeCell ref="A891:A904"/>
    <mergeCell ref="B891:B904"/>
    <mergeCell ref="C891:C904"/>
    <mergeCell ref="D891:D904"/>
    <mergeCell ref="E891:E893"/>
    <mergeCell ref="E894:E899"/>
    <mergeCell ref="F894:F896"/>
    <mergeCell ref="F898:F899"/>
    <mergeCell ref="E900:E903"/>
    <mergeCell ref="A876:A889"/>
    <mergeCell ref="B876:B889"/>
    <mergeCell ref="C876:C889"/>
    <mergeCell ref="D876:D889"/>
    <mergeCell ref="E876:E878"/>
    <mergeCell ref="E879:E884"/>
    <mergeCell ref="F849:F850"/>
    <mergeCell ref="F851:F852"/>
    <mergeCell ref="F853:F854"/>
    <mergeCell ref="E855:E858"/>
    <mergeCell ref="A861:A874"/>
    <mergeCell ref="B861:B874"/>
    <mergeCell ref="C861:C874"/>
    <mergeCell ref="D861:D874"/>
    <mergeCell ref="E861:E863"/>
    <mergeCell ref="E864:E869"/>
    <mergeCell ref="F864:F865"/>
    <mergeCell ref="F866:F867"/>
    <mergeCell ref="F868:F869"/>
    <mergeCell ref="E870:E873"/>
    <mergeCell ref="A846:A859"/>
    <mergeCell ref="B846:B859"/>
    <mergeCell ref="C846:C859"/>
    <mergeCell ref="D846:D859"/>
    <mergeCell ref="E846:E848"/>
    <mergeCell ref="E849:E854"/>
    <mergeCell ref="F818:F819"/>
    <mergeCell ref="F820:F821"/>
    <mergeCell ref="F822:F823"/>
    <mergeCell ref="E824:E827"/>
    <mergeCell ref="A830:A844"/>
    <mergeCell ref="B830:B844"/>
    <mergeCell ref="C830:C844"/>
    <mergeCell ref="D830:D844"/>
    <mergeCell ref="E830:E832"/>
    <mergeCell ref="E833:E839"/>
    <mergeCell ref="F833:F836"/>
    <mergeCell ref="F838:F839"/>
    <mergeCell ref="E840:E843"/>
    <mergeCell ref="A815:A828"/>
    <mergeCell ref="B815:B828"/>
    <mergeCell ref="C815:C828"/>
    <mergeCell ref="D815:D828"/>
    <mergeCell ref="E815:E817"/>
    <mergeCell ref="E818:E823"/>
    <mergeCell ref="F788:F790"/>
    <mergeCell ref="F792:F793"/>
    <mergeCell ref="E794:E797"/>
    <mergeCell ref="A800:A813"/>
    <mergeCell ref="B800:B813"/>
    <mergeCell ref="C800:C813"/>
    <mergeCell ref="D800:D813"/>
    <mergeCell ref="E800:E802"/>
    <mergeCell ref="E803:E808"/>
    <mergeCell ref="F803:F804"/>
    <mergeCell ref="F805:F806"/>
    <mergeCell ref="F807:F808"/>
    <mergeCell ref="E809:E812"/>
    <mergeCell ref="A785:A798"/>
    <mergeCell ref="B785:B798"/>
    <mergeCell ref="C785:C798"/>
    <mergeCell ref="D785:D798"/>
    <mergeCell ref="E785:E787"/>
    <mergeCell ref="E788:E793"/>
    <mergeCell ref="F758:F759"/>
    <mergeCell ref="F760:F761"/>
    <mergeCell ref="F762:F763"/>
    <mergeCell ref="E764:E767"/>
    <mergeCell ref="A770:A783"/>
    <mergeCell ref="B770:B783"/>
    <mergeCell ref="C770:C783"/>
    <mergeCell ref="D770:D783"/>
    <mergeCell ref="E770:E772"/>
    <mergeCell ref="E773:E778"/>
    <mergeCell ref="F773:F774"/>
    <mergeCell ref="F775:F776"/>
    <mergeCell ref="F777:F778"/>
    <mergeCell ref="E779:E782"/>
    <mergeCell ref="A755:A768"/>
    <mergeCell ref="B755:B768"/>
    <mergeCell ref="C755:C768"/>
    <mergeCell ref="D755:D768"/>
    <mergeCell ref="E755:E757"/>
    <mergeCell ref="E758:E763"/>
    <mergeCell ref="G737:G738"/>
    <mergeCell ref="H737:H738"/>
    <mergeCell ref="I737:I738"/>
    <mergeCell ref="J737:J738"/>
    <mergeCell ref="A740:A753"/>
    <mergeCell ref="B740:B753"/>
    <mergeCell ref="C740:C753"/>
    <mergeCell ref="D740:D753"/>
    <mergeCell ref="E740:E742"/>
    <mergeCell ref="E743:E748"/>
    <mergeCell ref="F743:F744"/>
    <mergeCell ref="F745:F746"/>
    <mergeCell ref="F747:F748"/>
    <mergeCell ref="E749:E752"/>
    <mergeCell ref="G732:G733"/>
    <mergeCell ref="H732:H733"/>
    <mergeCell ref="I732:I733"/>
    <mergeCell ref="J732:J733"/>
    <mergeCell ref="F735:F736"/>
    <mergeCell ref="G735:G736"/>
    <mergeCell ref="H735:H736"/>
    <mergeCell ref="I735:I736"/>
    <mergeCell ref="J735:J736"/>
    <mergeCell ref="I720:I721"/>
    <mergeCell ref="J720:J721"/>
    <mergeCell ref="G722:G723"/>
    <mergeCell ref="H722:H723"/>
    <mergeCell ref="I722:I723"/>
    <mergeCell ref="J722:J723"/>
    <mergeCell ref="G716:G717"/>
    <mergeCell ref="E720:E730"/>
    <mergeCell ref="F720:F723"/>
    <mergeCell ref="G720:G721"/>
    <mergeCell ref="H720:H721"/>
    <mergeCell ref="F724:F727"/>
    <mergeCell ref="G724:G725"/>
    <mergeCell ref="H724:H725"/>
    <mergeCell ref="G726:G727"/>
    <mergeCell ref="H726:H727"/>
    <mergeCell ref="F728:F730"/>
    <mergeCell ref="G728:G729"/>
    <mergeCell ref="H728:H729"/>
    <mergeCell ref="F704:F705"/>
    <mergeCell ref="F706:F707"/>
    <mergeCell ref="F708:F709"/>
    <mergeCell ref="E710:E713"/>
    <mergeCell ref="A716:A738"/>
    <mergeCell ref="B716:B738"/>
    <mergeCell ref="C716:C738"/>
    <mergeCell ref="D716:D738"/>
    <mergeCell ref="E716:E719"/>
    <mergeCell ref="F716:F717"/>
    <mergeCell ref="E731:E736"/>
    <mergeCell ref="F732:F733"/>
    <mergeCell ref="E737:E738"/>
    <mergeCell ref="F737:F738"/>
    <mergeCell ref="A701:A714"/>
    <mergeCell ref="B701:B714"/>
    <mergeCell ref="C701:C714"/>
    <mergeCell ref="D701:D714"/>
    <mergeCell ref="E701:E703"/>
    <mergeCell ref="E704:E709"/>
    <mergeCell ref="F676:F677"/>
    <mergeCell ref="E680:E683"/>
    <mergeCell ref="A686:A699"/>
    <mergeCell ref="B686:B699"/>
    <mergeCell ref="C686:C699"/>
    <mergeCell ref="D686:D699"/>
    <mergeCell ref="E686:E688"/>
    <mergeCell ref="E689:E694"/>
    <mergeCell ref="F689:F690"/>
    <mergeCell ref="F691:F692"/>
    <mergeCell ref="F693:F694"/>
    <mergeCell ref="E695:E698"/>
    <mergeCell ref="A673:A684"/>
    <mergeCell ref="B673:B684"/>
    <mergeCell ref="C673:C684"/>
    <mergeCell ref="D673:D684"/>
    <mergeCell ref="E673:E675"/>
    <mergeCell ref="E676:E679"/>
    <mergeCell ref="F652:F653"/>
    <mergeCell ref="E656:E659"/>
    <mergeCell ref="A661:A671"/>
    <mergeCell ref="B661:B671"/>
    <mergeCell ref="C661:C671"/>
    <mergeCell ref="D661:D671"/>
    <mergeCell ref="E661:E663"/>
    <mergeCell ref="E664:E666"/>
    <mergeCell ref="E667:E670"/>
    <mergeCell ref="A649:A660"/>
    <mergeCell ref="B649:B660"/>
    <mergeCell ref="C649:C660"/>
    <mergeCell ref="D649:D660"/>
    <mergeCell ref="E649:E651"/>
    <mergeCell ref="E652:E655"/>
    <mergeCell ref="F625:F626"/>
    <mergeCell ref="F627:F628"/>
    <mergeCell ref="F629:F630"/>
    <mergeCell ref="E631:E634"/>
    <mergeCell ref="A637:A648"/>
    <mergeCell ref="B637:B648"/>
    <mergeCell ref="C637:C648"/>
    <mergeCell ref="D637:D648"/>
    <mergeCell ref="E637:E639"/>
    <mergeCell ref="E640:E643"/>
    <mergeCell ref="F641:F642"/>
    <mergeCell ref="E644:E647"/>
    <mergeCell ref="A622:A635"/>
    <mergeCell ref="B622:B635"/>
    <mergeCell ref="C622:C635"/>
    <mergeCell ref="D622:D635"/>
    <mergeCell ref="E622:E624"/>
    <mergeCell ref="E625:E630"/>
    <mergeCell ref="F596:F598"/>
    <mergeCell ref="F599:F600"/>
    <mergeCell ref="E602:E605"/>
    <mergeCell ref="A608:A620"/>
    <mergeCell ref="B608:B620"/>
    <mergeCell ref="C608:C620"/>
    <mergeCell ref="D608:D620"/>
    <mergeCell ref="E608:E610"/>
    <mergeCell ref="E611:E615"/>
    <mergeCell ref="F611:F612"/>
    <mergeCell ref="F614:F615"/>
    <mergeCell ref="E616:E619"/>
    <mergeCell ref="A593:A606"/>
    <mergeCell ref="B593:B606"/>
    <mergeCell ref="C593:C606"/>
    <mergeCell ref="D593:D606"/>
    <mergeCell ref="E593:E595"/>
    <mergeCell ref="E596:E601"/>
    <mergeCell ref="F571:F572"/>
    <mergeCell ref="E575:E578"/>
    <mergeCell ref="A580:A591"/>
    <mergeCell ref="B580:B591"/>
    <mergeCell ref="C580:C591"/>
    <mergeCell ref="D580:D591"/>
    <mergeCell ref="E580:E582"/>
    <mergeCell ref="E583:E586"/>
    <mergeCell ref="F583:F584"/>
    <mergeCell ref="E587:E590"/>
    <mergeCell ref="A568:A579"/>
    <mergeCell ref="B568:B579"/>
    <mergeCell ref="C568:C579"/>
    <mergeCell ref="D568:D579"/>
    <mergeCell ref="E568:E570"/>
    <mergeCell ref="E571:E574"/>
    <mergeCell ref="A557:A567"/>
    <mergeCell ref="B557:B567"/>
    <mergeCell ref="C557:C567"/>
    <mergeCell ref="D557:D567"/>
    <mergeCell ref="E557:E559"/>
    <mergeCell ref="E560:E562"/>
    <mergeCell ref="E563:E566"/>
    <mergeCell ref="F534:F535"/>
    <mergeCell ref="F537:F538"/>
    <mergeCell ref="E539:E542"/>
    <mergeCell ref="A544:A556"/>
    <mergeCell ref="B544:B556"/>
    <mergeCell ref="C544:C556"/>
    <mergeCell ref="D544:D556"/>
    <mergeCell ref="E544:E546"/>
    <mergeCell ref="E547:E551"/>
    <mergeCell ref="F547:F548"/>
    <mergeCell ref="F550:F551"/>
    <mergeCell ref="E552:E555"/>
    <mergeCell ref="A531:A543"/>
    <mergeCell ref="B531:B543"/>
    <mergeCell ref="C531:C543"/>
    <mergeCell ref="D531:D543"/>
    <mergeCell ref="E531:E533"/>
    <mergeCell ref="E534:E538"/>
    <mergeCell ref="F507:F509"/>
    <mergeCell ref="F511:F512"/>
    <mergeCell ref="E513:E516"/>
    <mergeCell ref="A518:A530"/>
    <mergeCell ref="B518:B530"/>
    <mergeCell ref="C518:C530"/>
    <mergeCell ref="D518:D530"/>
    <mergeCell ref="E518:E520"/>
    <mergeCell ref="E521:E525"/>
    <mergeCell ref="F521:F522"/>
    <mergeCell ref="F524:F525"/>
    <mergeCell ref="E526:E529"/>
    <mergeCell ref="A504:A517"/>
    <mergeCell ref="B504:B517"/>
    <mergeCell ref="C504:C517"/>
    <mergeCell ref="D504:D517"/>
    <mergeCell ref="E504:E506"/>
    <mergeCell ref="E507:E512"/>
    <mergeCell ref="F481:F482"/>
    <mergeCell ref="E485:E488"/>
    <mergeCell ref="A490:A503"/>
    <mergeCell ref="B490:B503"/>
    <mergeCell ref="C490:C503"/>
    <mergeCell ref="D490:D503"/>
    <mergeCell ref="E490:E492"/>
    <mergeCell ref="E493:E498"/>
    <mergeCell ref="F493:F495"/>
    <mergeCell ref="F497:F498"/>
    <mergeCell ref="E499:E502"/>
    <mergeCell ref="A478:A489"/>
    <mergeCell ref="B478:B489"/>
    <mergeCell ref="C478:C489"/>
    <mergeCell ref="D478:D489"/>
    <mergeCell ref="E478:E480"/>
    <mergeCell ref="E481:E484"/>
    <mergeCell ref="F457:F458"/>
    <mergeCell ref="E459:E462"/>
    <mergeCell ref="A464:A477"/>
    <mergeCell ref="B464:B477"/>
    <mergeCell ref="C464:C477"/>
    <mergeCell ref="D464:D477"/>
    <mergeCell ref="E464:E466"/>
    <mergeCell ref="E467:E472"/>
    <mergeCell ref="F467:F469"/>
    <mergeCell ref="F471:F472"/>
    <mergeCell ref="E473:E476"/>
    <mergeCell ref="A452:A463"/>
    <mergeCell ref="B452:B463"/>
    <mergeCell ref="C452:C463"/>
    <mergeCell ref="D452:D463"/>
    <mergeCell ref="E452:E454"/>
    <mergeCell ref="E455:E458"/>
    <mergeCell ref="F428:F429"/>
    <mergeCell ref="F431:F432"/>
    <mergeCell ref="E433:E436"/>
    <mergeCell ref="A438:A451"/>
    <mergeCell ref="B438:B451"/>
    <mergeCell ref="C438:C451"/>
    <mergeCell ref="D438:D451"/>
    <mergeCell ref="E438:E440"/>
    <mergeCell ref="E441:E446"/>
    <mergeCell ref="F441:F443"/>
    <mergeCell ref="F445:F446"/>
    <mergeCell ref="E447:E450"/>
    <mergeCell ref="A425:A437"/>
    <mergeCell ref="B425:B437"/>
    <mergeCell ref="C425:C437"/>
    <mergeCell ref="D425:D437"/>
    <mergeCell ref="E425:E427"/>
    <mergeCell ref="E428:E432"/>
    <mergeCell ref="F406:F407"/>
    <mergeCell ref="E408:E411"/>
    <mergeCell ref="A413:A424"/>
    <mergeCell ref="B413:B424"/>
    <mergeCell ref="C413:C424"/>
    <mergeCell ref="D413:D424"/>
    <mergeCell ref="E413:E415"/>
    <mergeCell ref="E416:E419"/>
    <mergeCell ref="F417:F418"/>
    <mergeCell ref="E420:E423"/>
    <mergeCell ref="A401:A412"/>
    <mergeCell ref="B401:B412"/>
    <mergeCell ref="C401:C412"/>
    <mergeCell ref="D401:D412"/>
    <mergeCell ref="E401:E403"/>
    <mergeCell ref="E404:E407"/>
    <mergeCell ref="G387:G388"/>
    <mergeCell ref="A390:A400"/>
    <mergeCell ref="B390:B400"/>
    <mergeCell ref="C390:C400"/>
    <mergeCell ref="D390:D400"/>
    <mergeCell ref="E390:E392"/>
    <mergeCell ref="E393:E395"/>
    <mergeCell ref="E396:E399"/>
    <mergeCell ref="F367:F368"/>
    <mergeCell ref="F370:F371"/>
    <mergeCell ref="E372:E375"/>
    <mergeCell ref="A377:A389"/>
    <mergeCell ref="B377:B389"/>
    <mergeCell ref="C377:C389"/>
    <mergeCell ref="D377:D389"/>
    <mergeCell ref="E377:E379"/>
    <mergeCell ref="E380:E383"/>
    <mergeCell ref="F381:F382"/>
    <mergeCell ref="E384:E388"/>
    <mergeCell ref="F387:F388"/>
    <mergeCell ref="A364:A376"/>
    <mergeCell ref="B364:B376"/>
    <mergeCell ref="C364:C376"/>
    <mergeCell ref="D364:D376"/>
    <mergeCell ref="E364:E366"/>
    <mergeCell ref="E367:E371"/>
    <mergeCell ref="F341:F342"/>
    <mergeCell ref="F344:F345"/>
    <mergeCell ref="E346:E349"/>
    <mergeCell ref="A351:A363"/>
    <mergeCell ref="B351:B363"/>
    <mergeCell ref="C351:C363"/>
    <mergeCell ref="D351:D363"/>
    <mergeCell ref="E351:E353"/>
    <mergeCell ref="E354:E358"/>
    <mergeCell ref="F354:F355"/>
    <mergeCell ref="F357:F358"/>
    <mergeCell ref="E359:E362"/>
    <mergeCell ref="A338:A350"/>
    <mergeCell ref="B338:B350"/>
    <mergeCell ref="C338:C350"/>
    <mergeCell ref="D338:D350"/>
    <mergeCell ref="E338:E340"/>
    <mergeCell ref="E341:E345"/>
    <mergeCell ref="F315:F316"/>
    <mergeCell ref="F318:F319"/>
    <mergeCell ref="E320:E323"/>
    <mergeCell ref="A325:A337"/>
    <mergeCell ref="B325:B337"/>
    <mergeCell ref="C325:C337"/>
    <mergeCell ref="D325:D337"/>
    <mergeCell ref="E325:E327"/>
    <mergeCell ref="E328:E332"/>
    <mergeCell ref="F328:F329"/>
    <mergeCell ref="F331:F332"/>
    <mergeCell ref="E333:E336"/>
    <mergeCell ref="A312:A324"/>
    <mergeCell ref="B312:B324"/>
    <mergeCell ref="C312:C324"/>
    <mergeCell ref="D312:D324"/>
    <mergeCell ref="E312:E314"/>
    <mergeCell ref="E315:E319"/>
    <mergeCell ref="F291:F292"/>
    <mergeCell ref="E295:E298"/>
    <mergeCell ref="A300:A311"/>
    <mergeCell ref="B300:B311"/>
    <mergeCell ref="C300:C311"/>
    <mergeCell ref="D300:D311"/>
    <mergeCell ref="E300:E302"/>
    <mergeCell ref="E303:E306"/>
    <mergeCell ref="F303:F304"/>
    <mergeCell ref="E307:E310"/>
    <mergeCell ref="A288:A299"/>
    <mergeCell ref="B288:B299"/>
    <mergeCell ref="C288:C299"/>
    <mergeCell ref="D288:D299"/>
    <mergeCell ref="E288:E290"/>
    <mergeCell ref="E291:E294"/>
    <mergeCell ref="F263:F265"/>
    <mergeCell ref="F267:F268"/>
    <mergeCell ref="E269:E272"/>
    <mergeCell ref="A274:A287"/>
    <mergeCell ref="B274:B287"/>
    <mergeCell ref="C274:C287"/>
    <mergeCell ref="D274:D287"/>
    <mergeCell ref="E274:E276"/>
    <mergeCell ref="E277:E282"/>
    <mergeCell ref="F277:F279"/>
    <mergeCell ref="F281:F282"/>
    <mergeCell ref="E283:E286"/>
    <mergeCell ref="A260:A273"/>
    <mergeCell ref="B260:B273"/>
    <mergeCell ref="C260:C273"/>
    <mergeCell ref="D260:D273"/>
    <mergeCell ref="E260:E262"/>
    <mergeCell ref="E263:E268"/>
    <mergeCell ref="A249:A259"/>
    <mergeCell ref="B249:B259"/>
    <mergeCell ref="C249:C259"/>
    <mergeCell ref="D249:D259"/>
    <mergeCell ref="E249:E251"/>
    <mergeCell ref="E252:E254"/>
    <mergeCell ref="E255:E258"/>
    <mergeCell ref="F229:F230"/>
    <mergeCell ref="E233:E236"/>
    <mergeCell ref="A238:A248"/>
    <mergeCell ref="B238:B248"/>
    <mergeCell ref="C238:C248"/>
    <mergeCell ref="D238:D248"/>
    <mergeCell ref="E238:E240"/>
    <mergeCell ref="E241:E243"/>
    <mergeCell ref="E244:E247"/>
    <mergeCell ref="A226:A237"/>
    <mergeCell ref="B226:B237"/>
    <mergeCell ref="C226:C237"/>
    <mergeCell ref="D226:D237"/>
    <mergeCell ref="E226:E228"/>
    <mergeCell ref="E229:E232"/>
    <mergeCell ref="A215:A225"/>
    <mergeCell ref="B215:B225"/>
    <mergeCell ref="C215:C225"/>
    <mergeCell ref="D215:D225"/>
    <mergeCell ref="E215:E217"/>
    <mergeCell ref="E218:E220"/>
    <mergeCell ref="E221:E224"/>
    <mergeCell ref="A204:A214"/>
    <mergeCell ref="B204:B214"/>
    <mergeCell ref="C204:C214"/>
    <mergeCell ref="D204:D214"/>
    <mergeCell ref="E204:E206"/>
    <mergeCell ref="E207:E209"/>
    <mergeCell ref="E210:E213"/>
    <mergeCell ref="F183:F184"/>
    <mergeCell ref="F186:F187"/>
    <mergeCell ref="E188:E191"/>
    <mergeCell ref="A193:A203"/>
    <mergeCell ref="B193:B203"/>
    <mergeCell ref="C193:C203"/>
    <mergeCell ref="D193:D203"/>
    <mergeCell ref="E193:E195"/>
    <mergeCell ref="E196:E198"/>
    <mergeCell ref="E199:E202"/>
    <mergeCell ref="A180:A192"/>
    <mergeCell ref="B180:B192"/>
    <mergeCell ref="C180:C192"/>
    <mergeCell ref="D180:D192"/>
    <mergeCell ref="E180:E182"/>
    <mergeCell ref="E183:E187"/>
    <mergeCell ref="F159:F160"/>
    <mergeCell ref="F162:F163"/>
    <mergeCell ref="E164:E167"/>
    <mergeCell ref="A169:A179"/>
    <mergeCell ref="B169:B179"/>
    <mergeCell ref="C169:C179"/>
    <mergeCell ref="D169:D179"/>
    <mergeCell ref="E169:E171"/>
    <mergeCell ref="E172:E174"/>
    <mergeCell ref="E175:E178"/>
    <mergeCell ref="A156:A168"/>
    <mergeCell ref="B156:B168"/>
    <mergeCell ref="C156:C168"/>
    <mergeCell ref="D156:D168"/>
    <mergeCell ref="E156:E158"/>
    <mergeCell ref="E159:E163"/>
    <mergeCell ref="F139:F140"/>
    <mergeCell ref="A144:A155"/>
    <mergeCell ref="B144:B155"/>
    <mergeCell ref="C144:C155"/>
    <mergeCell ref="D144:D155"/>
    <mergeCell ref="E144:E146"/>
    <mergeCell ref="E147:E149"/>
    <mergeCell ref="E150:E154"/>
    <mergeCell ref="F151:F152"/>
    <mergeCell ref="A132:A143"/>
    <mergeCell ref="B132:B143"/>
    <mergeCell ref="C132:C143"/>
    <mergeCell ref="D132:D143"/>
    <mergeCell ref="E132:E134"/>
    <mergeCell ref="E135:E137"/>
    <mergeCell ref="E138:E142"/>
    <mergeCell ref="A121:A131"/>
    <mergeCell ref="B121:B131"/>
    <mergeCell ref="C121:C131"/>
    <mergeCell ref="D121:D131"/>
    <mergeCell ref="E121:E123"/>
    <mergeCell ref="E124:E126"/>
    <mergeCell ref="E127:E130"/>
    <mergeCell ref="F101:F102"/>
    <mergeCell ref="E105:E108"/>
    <mergeCell ref="A110:A120"/>
    <mergeCell ref="B110:B120"/>
    <mergeCell ref="C110:C120"/>
    <mergeCell ref="D110:D120"/>
    <mergeCell ref="E110:E112"/>
    <mergeCell ref="E113:E115"/>
    <mergeCell ref="E116:E119"/>
    <mergeCell ref="A98:A109"/>
    <mergeCell ref="B98:B109"/>
    <mergeCell ref="C98:C109"/>
    <mergeCell ref="D98:D109"/>
    <mergeCell ref="E98:E100"/>
    <mergeCell ref="E101:E104"/>
    <mergeCell ref="F74:F76"/>
    <mergeCell ref="F78:F79"/>
    <mergeCell ref="E80:E83"/>
    <mergeCell ref="A85:A97"/>
    <mergeCell ref="B85:B97"/>
    <mergeCell ref="C85:C97"/>
    <mergeCell ref="D85:D97"/>
    <mergeCell ref="E85:E87"/>
    <mergeCell ref="E88:E92"/>
    <mergeCell ref="F88:F90"/>
    <mergeCell ref="E93:E96"/>
    <mergeCell ref="A71:A84"/>
    <mergeCell ref="B71:B84"/>
    <mergeCell ref="C71:C84"/>
    <mergeCell ref="D71:D84"/>
    <mergeCell ref="E71:E73"/>
    <mergeCell ref="E74:E79"/>
    <mergeCell ref="F46:F48"/>
    <mergeCell ref="F50:F51"/>
    <mergeCell ref="E52:E55"/>
    <mergeCell ref="A57:A70"/>
    <mergeCell ref="B57:B70"/>
    <mergeCell ref="C57:C70"/>
    <mergeCell ref="D57:D70"/>
    <mergeCell ref="E57:E59"/>
    <mergeCell ref="E60:E65"/>
    <mergeCell ref="F60:F62"/>
    <mergeCell ref="F64:F65"/>
    <mergeCell ref="E66:E69"/>
    <mergeCell ref="A43:A56"/>
    <mergeCell ref="B43:B56"/>
    <mergeCell ref="C43:C56"/>
    <mergeCell ref="D43:D56"/>
    <mergeCell ref="E43:E45"/>
    <mergeCell ref="E46:E51"/>
    <mergeCell ref="F23:F24"/>
    <mergeCell ref="E25:E28"/>
    <mergeCell ref="A30:A42"/>
    <mergeCell ref="B30:B42"/>
    <mergeCell ref="C30:C42"/>
    <mergeCell ref="D30:D42"/>
    <mergeCell ref="E30:E32"/>
    <mergeCell ref="E33:E37"/>
    <mergeCell ref="F33:F34"/>
    <mergeCell ref="F36:F37"/>
    <mergeCell ref="E38:E41"/>
    <mergeCell ref="A18:A29"/>
    <mergeCell ref="B18:B29"/>
    <mergeCell ref="C18:C29"/>
    <mergeCell ref="D18:D29"/>
    <mergeCell ref="E18:E20"/>
    <mergeCell ref="E21:E24"/>
    <mergeCell ref="A7:A17"/>
    <mergeCell ref="B7:B17"/>
    <mergeCell ref="C7:C17"/>
    <mergeCell ref="D7:D17"/>
    <mergeCell ref="E7:E9"/>
    <mergeCell ref="E10:E12"/>
    <mergeCell ref="E13:E16"/>
    <mergeCell ref="C2:M2"/>
    <mergeCell ref="A3:K3"/>
    <mergeCell ref="L3:M3"/>
    <mergeCell ref="A4:A5"/>
    <mergeCell ref="B4:B5"/>
    <mergeCell ref="C4:C5"/>
    <mergeCell ref="D4:D5"/>
    <mergeCell ref="E4:M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S557"/>
  <sheetViews>
    <sheetView zoomScale="115" zoomScaleNormal="115" workbookViewId="0">
      <pane ySplit="7" topLeftCell="A540" activePane="bottomLeft" state="frozen"/>
      <selection pane="bottomLeft" activeCell="C8" sqref="C8:C556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spans="1:19" ht="16.350000000000001" customHeight="1">
      <c r="A1" s="4"/>
      <c r="S1" s="4" t="s">
        <v>1277</v>
      </c>
    </row>
    <row r="2" spans="1:19" ht="42.2" customHeight="1">
      <c r="A2" s="216" t="s">
        <v>35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</row>
    <row r="3" spans="1:19">
      <c r="A3" s="217" t="s">
        <v>1732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</row>
    <row r="4" spans="1:19" ht="16.35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Q4" s="194" t="s">
        <v>37</v>
      </c>
      <c r="R4" s="194"/>
      <c r="S4" s="194"/>
    </row>
    <row r="5" spans="1:19" ht="18.2" customHeight="1">
      <c r="A5" s="195" t="s">
        <v>375</v>
      </c>
      <c r="B5" s="195" t="s">
        <v>376</v>
      </c>
      <c r="C5" s="195" t="s">
        <v>1278</v>
      </c>
      <c r="D5" s="195"/>
      <c r="E5" s="195"/>
      <c r="F5" s="195"/>
      <c r="G5" s="195"/>
      <c r="H5" s="195"/>
      <c r="I5" s="195"/>
      <c r="J5" s="195" t="s">
        <v>1279</v>
      </c>
      <c r="K5" s="195" t="s">
        <v>1280</v>
      </c>
      <c r="L5" s="195"/>
      <c r="M5" s="195"/>
      <c r="N5" s="195"/>
      <c r="O5" s="195"/>
      <c r="P5" s="195"/>
      <c r="Q5" s="195"/>
      <c r="R5" s="195"/>
      <c r="S5" s="195"/>
    </row>
    <row r="6" spans="1:19" ht="18.95" customHeight="1">
      <c r="A6" s="195"/>
      <c r="B6" s="195"/>
      <c r="C6" s="195" t="s">
        <v>489</v>
      </c>
      <c r="D6" s="195" t="s">
        <v>1281</v>
      </c>
      <c r="E6" s="195"/>
      <c r="F6" s="195"/>
      <c r="G6" s="195"/>
      <c r="H6" s="195" t="s">
        <v>1282</v>
      </c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</row>
    <row r="7" spans="1:19" ht="31.15" customHeight="1">
      <c r="A7" s="195"/>
      <c r="B7" s="195"/>
      <c r="C7" s="195"/>
      <c r="D7" s="10" t="s">
        <v>144</v>
      </c>
      <c r="E7" s="10" t="s">
        <v>1283</v>
      </c>
      <c r="F7" s="10" t="s">
        <v>148</v>
      </c>
      <c r="G7" s="10" t="s">
        <v>1284</v>
      </c>
      <c r="H7" s="10" t="s">
        <v>190</v>
      </c>
      <c r="I7" s="10" t="s">
        <v>191</v>
      </c>
      <c r="J7" s="195"/>
      <c r="K7" s="10" t="s">
        <v>492</v>
      </c>
      <c r="L7" s="10" t="s">
        <v>493</v>
      </c>
      <c r="M7" s="10" t="s">
        <v>494</v>
      </c>
      <c r="N7" s="10" t="s">
        <v>499</v>
      </c>
      <c r="O7" s="10" t="s">
        <v>495</v>
      </c>
      <c r="P7" s="10" t="s">
        <v>1285</v>
      </c>
      <c r="Q7" s="10" t="s">
        <v>1286</v>
      </c>
      <c r="R7" s="10" t="s">
        <v>1287</v>
      </c>
      <c r="S7" s="10" t="s">
        <v>500</v>
      </c>
    </row>
    <row r="8" spans="1:19" ht="19.899999999999999" customHeight="1">
      <c r="A8" s="213" t="s">
        <v>501</v>
      </c>
      <c r="B8" s="213" t="s">
        <v>160</v>
      </c>
      <c r="C8" s="214">
        <v>7952.0801080000001</v>
      </c>
      <c r="D8" s="214">
        <v>7952.0801080000001</v>
      </c>
      <c r="E8" s="214"/>
      <c r="F8" s="214"/>
      <c r="G8" s="214"/>
      <c r="H8" s="214">
        <v>992.16010800000004</v>
      </c>
      <c r="I8" s="214">
        <v>6959.92</v>
      </c>
      <c r="J8" s="213" t="s">
        <v>1288</v>
      </c>
      <c r="K8" s="213" t="s">
        <v>504</v>
      </c>
      <c r="L8" s="13" t="s">
        <v>505</v>
      </c>
      <c r="M8" s="13" t="s">
        <v>1289</v>
      </c>
      <c r="N8" s="13" t="s">
        <v>556</v>
      </c>
      <c r="O8" s="13" t="s">
        <v>1290</v>
      </c>
      <c r="P8" s="13" t="s">
        <v>555</v>
      </c>
      <c r="Q8" s="13" t="s">
        <v>1291</v>
      </c>
      <c r="R8" s="13" t="s">
        <v>1292</v>
      </c>
      <c r="S8" s="13"/>
    </row>
    <row r="9" spans="1:19" ht="19.899999999999999" customHeight="1">
      <c r="A9" s="213"/>
      <c r="B9" s="213"/>
      <c r="C9" s="214"/>
      <c r="D9" s="214"/>
      <c r="E9" s="214"/>
      <c r="F9" s="214"/>
      <c r="G9" s="214"/>
      <c r="H9" s="214"/>
      <c r="I9" s="214"/>
      <c r="J9" s="213"/>
      <c r="K9" s="213"/>
      <c r="L9" s="13" t="s">
        <v>511</v>
      </c>
      <c r="M9" s="13"/>
      <c r="N9" s="13"/>
      <c r="O9" s="13"/>
      <c r="P9" s="13"/>
      <c r="Q9" s="13"/>
      <c r="R9" s="13"/>
      <c r="S9" s="13"/>
    </row>
    <row r="10" spans="1:19" ht="19.899999999999999" customHeight="1">
      <c r="A10" s="213"/>
      <c r="B10" s="213"/>
      <c r="C10" s="214"/>
      <c r="D10" s="214"/>
      <c r="E10" s="214"/>
      <c r="F10" s="214"/>
      <c r="G10" s="214"/>
      <c r="H10" s="214"/>
      <c r="I10" s="214"/>
      <c r="J10" s="213"/>
      <c r="K10" s="213"/>
      <c r="L10" s="13" t="s">
        <v>512</v>
      </c>
      <c r="M10" s="13" t="s">
        <v>1293</v>
      </c>
      <c r="N10" s="13" t="s">
        <v>527</v>
      </c>
      <c r="O10" s="13" t="s">
        <v>532</v>
      </c>
      <c r="P10" s="13" t="s">
        <v>509</v>
      </c>
      <c r="Q10" s="13" t="s">
        <v>1294</v>
      </c>
      <c r="R10" s="13" t="s">
        <v>1295</v>
      </c>
      <c r="S10" s="13"/>
    </row>
    <row r="11" spans="1:19" ht="29.25" customHeight="1">
      <c r="A11" s="213"/>
      <c r="B11" s="213"/>
      <c r="C11" s="214"/>
      <c r="D11" s="214"/>
      <c r="E11" s="214"/>
      <c r="F11" s="214"/>
      <c r="G11" s="214"/>
      <c r="H11" s="214"/>
      <c r="I11" s="214"/>
      <c r="J11" s="213"/>
      <c r="K11" s="218" t="s">
        <v>513</v>
      </c>
      <c r="L11" s="218" t="s">
        <v>514</v>
      </c>
      <c r="M11" s="13" t="s">
        <v>1296</v>
      </c>
      <c r="N11" s="13" t="s">
        <v>548</v>
      </c>
      <c r="O11" s="13" t="s">
        <v>524</v>
      </c>
      <c r="P11" s="13" t="s">
        <v>509</v>
      </c>
      <c r="Q11" s="13" t="s">
        <v>1297</v>
      </c>
      <c r="R11" s="13" t="s">
        <v>1298</v>
      </c>
      <c r="S11" s="13"/>
    </row>
    <row r="12" spans="1:19" ht="29.25" customHeight="1">
      <c r="A12" s="213"/>
      <c r="B12" s="213"/>
      <c r="C12" s="214"/>
      <c r="D12" s="214"/>
      <c r="E12" s="214"/>
      <c r="F12" s="214"/>
      <c r="G12" s="214"/>
      <c r="H12" s="214"/>
      <c r="I12" s="214"/>
      <c r="J12" s="213"/>
      <c r="K12" s="218"/>
      <c r="L12" s="218"/>
      <c r="M12" s="13" t="s">
        <v>1299</v>
      </c>
      <c r="N12" s="13" t="s">
        <v>548</v>
      </c>
      <c r="O12" s="13" t="s">
        <v>524</v>
      </c>
      <c r="P12" s="13" t="s">
        <v>509</v>
      </c>
      <c r="Q12" s="13" t="s">
        <v>1300</v>
      </c>
      <c r="R12" s="13" t="s">
        <v>1298</v>
      </c>
      <c r="S12" s="13"/>
    </row>
    <row r="13" spans="1:19" ht="19.5" customHeight="1">
      <c r="A13" s="213"/>
      <c r="B13" s="213"/>
      <c r="C13" s="214"/>
      <c r="D13" s="214"/>
      <c r="E13" s="214"/>
      <c r="F13" s="214"/>
      <c r="G13" s="214"/>
      <c r="H13" s="214"/>
      <c r="I13" s="214"/>
      <c r="J13" s="213"/>
      <c r="K13" s="218"/>
      <c r="L13" s="218" t="s">
        <v>518</v>
      </c>
      <c r="M13" s="13" t="s">
        <v>1301</v>
      </c>
      <c r="N13" s="13" t="s">
        <v>548</v>
      </c>
      <c r="O13" s="13" t="s">
        <v>524</v>
      </c>
      <c r="P13" s="13" t="s">
        <v>509</v>
      </c>
      <c r="Q13" s="13" t="s">
        <v>1302</v>
      </c>
      <c r="R13" s="13" t="s">
        <v>1298</v>
      </c>
      <c r="S13" s="13"/>
    </row>
    <row r="14" spans="1:19" ht="19.5" customHeight="1">
      <c r="A14" s="213"/>
      <c r="B14" s="213"/>
      <c r="C14" s="214"/>
      <c r="D14" s="214"/>
      <c r="E14" s="214"/>
      <c r="F14" s="214"/>
      <c r="G14" s="214"/>
      <c r="H14" s="214"/>
      <c r="I14" s="214"/>
      <c r="J14" s="213"/>
      <c r="K14" s="218"/>
      <c r="L14" s="218"/>
      <c r="M14" s="13" t="s">
        <v>1303</v>
      </c>
      <c r="N14" s="13" t="s">
        <v>556</v>
      </c>
      <c r="O14" s="13" t="s">
        <v>585</v>
      </c>
      <c r="P14" s="13" t="s">
        <v>509</v>
      </c>
      <c r="Q14" s="13" t="s">
        <v>1304</v>
      </c>
      <c r="R14" s="13" t="s">
        <v>1305</v>
      </c>
      <c r="S14" s="13"/>
    </row>
    <row r="15" spans="1:19" ht="19.899999999999999" customHeight="1">
      <c r="A15" s="213"/>
      <c r="B15" s="213"/>
      <c r="C15" s="214"/>
      <c r="D15" s="214"/>
      <c r="E15" s="214"/>
      <c r="F15" s="214"/>
      <c r="G15" s="214"/>
      <c r="H15" s="214"/>
      <c r="I15" s="214"/>
      <c r="J15" s="213"/>
      <c r="K15" s="218"/>
      <c r="L15" s="218" t="s">
        <v>522</v>
      </c>
      <c r="M15" s="13" t="s">
        <v>1306</v>
      </c>
      <c r="N15" s="13" t="s">
        <v>548</v>
      </c>
      <c r="O15" s="13" t="s">
        <v>524</v>
      </c>
      <c r="P15" s="13" t="s">
        <v>509</v>
      </c>
      <c r="Q15" s="13" t="s">
        <v>1307</v>
      </c>
      <c r="R15" s="13" t="s">
        <v>1298</v>
      </c>
      <c r="S15" s="13"/>
    </row>
    <row r="16" spans="1:19" ht="19.5" customHeight="1">
      <c r="A16" s="213"/>
      <c r="B16" s="213"/>
      <c r="C16" s="214"/>
      <c r="D16" s="214"/>
      <c r="E16" s="214"/>
      <c r="F16" s="214"/>
      <c r="G16" s="214"/>
      <c r="H16" s="214"/>
      <c r="I16" s="214"/>
      <c r="J16" s="213"/>
      <c r="K16" s="218"/>
      <c r="L16" s="218"/>
      <c r="M16" s="13" t="s">
        <v>1308</v>
      </c>
      <c r="N16" s="13" t="s">
        <v>563</v>
      </c>
      <c r="O16" s="13" t="s">
        <v>1309</v>
      </c>
      <c r="P16" s="13"/>
      <c r="Q16" s="13" t="s">
        <v>1310</v>
      </c>
      <c r="R16" s="13" t="s">
        <v>1305</v>
      </c>
      <c r="S16" s="13"/>
    </row>
    <row r="17" spans="1:19" ht="19.899999999999999" customHeight="1">
      <c r="A17" s="213"/>
      <c r="B17" s="213"/>
      <c r="C17" s="214"/>
      <c r="D17" s="214"/>
      <c r="E17" s="214"/>
      <c r="F17" s="214"/>
      <c r="G17" s="214"/>
      <c r="H17" s="214"/>
      <c r="I17" s="214"/>
      <c r="J17" s="213"/>
      <c r="K17" s="218" t="s">
        <v>528</v>
      </c>
      <c r="L17" s="35" t="s">
        <v>529</v>
      </c>
      <c r="M17" s="13"/>
      <c r="N17" s="13"/>
      <c r="O17" s="13"/>
      <c r="P17" s="13"/>
      <c r="Q17" s="13"/>
      <c r="R17" s="13"/>
      <c r="S17" s="13"/>
    </row>
    <row r="18" spans="1:19" ht="19.5" customHeight="1">
      <c r="A18" s="213"/>
      <c r="B18" s="213"/>
      <c r="C18" s="214"/>
      <c r="D18" s="214"/>
      <c r="E18" s="214"/>
      <c r="F18" s="214"/>
      <c r="G18" s="214"/>
      <c r="H18" s="214"/>
      <c r="I18" s="214"/>
      <c r="J18" s="213"/>
      <c r="K18" s="218"/>
      <c r="L18" s="218" t="s">
        <v>530</v>
      </c>
      <c r="M18" s="13" t="s">
        <v>1311</v>
      </c>
      <c r="N18" s="13" t="s">
        <v>548</v>
      </c>
      <c r="O18" s="13" t="s">
        <v>545</v>
      </c>
      <c r="P18" s="13" t="s">
        <v>509</v>
      </c>
      <c r="Q18" s="13" t="s">
        <v>1312</v>
      </c>
      <c r="R18" s="13" t="s">
        <v>1313</v>
      </c>
      <c r="S18" s="13"/>
    </row>
    <row r="19" spans="1:19" ht="19.5" customHeight="1">
      <c r="A19" s="213"/>
      <c r="B19" s="213"/>
      <c r="C19" s="214"/>
      <c r="D19" s="214"/>
      <c r="E19" s="214"/>
      <c r="F19" s="214"/>
      <c r="G19" s="214"/>
      <c r="H19" s="214"/>
      <c r="I19" s="214"/>
      <c r="J19" s="213"/>
      <c r="K19" s="218"/>
      <c r="L19" s="218"/>
      <c r="M19" s="13" t="s">
        <v>1314</v>
      </c>
      <c r="N19" s="13" t="s">
        <v>556</v>
      </c>
      <c r="O19" s="13" t="s">
        <v>585</v>
      </c>
      <c r="P19" s="13" t="s">
        <v>509</v>
      </c>
      <c r="Q19" s="13" t="s">
        <v>1304</v>
      </c>
      <c r="R19" s="13" t="s">
        <v>1315</v>
      </c>
      <c r="S19" s="13"/>
    </row>
    <row r="20" spans="1:19" ht="19.899999999999999" customHeight="1">
      <c r="A20" s="213"/>
      <c r="B20" s="213"/>
      <c r="C20" s="214"/>
      <c r="D20" s="214"/>
      <c r="E20" s="214"/>
      <c r="F20" s="214"/>
      <c r="G20" s="214"/>
      <c r="H20" s="214"/>
      <c r="I20" s="214"/>
      <c r="J20" s="213"/>
      <c r="K20" s="218"/>
      <c r="L20" s="35" t="s">
        <v>536</v>
      </c>
      <c r="M20" s="13"/>
      <c r="N20" s="13"/>
      <c r="O20" s="13"/>
      <c r="P20" s="13"/>
      <c r="Q20" s="13"/>
      <c r="R20" s="13"/>
      <c r="S20" s="13"/>
    </row>
    <row r="21" spans="1:19" ht="19.899999999999999" customHeight="1">
      <c r="A21" s="213"/>
      <c r="B21" s="213"/>
      <c r="C21" s="214"/>
      <c r="D21" s="214"/>
      <c r="E21" s="214"/>
      <c r="F21" s="214"/>
      <c r="G21" s="214"/>
      <c r="H21" s="214"/>
      <c r="I21" s="214"/>
      <c r="J21" s="213"/>
      <c r="K21" s="218"/>
      <c r="L21" s="35" t="s">
        <v>537</v>
      </c>
      <c r="M21" s="13"/>
      <c r="N21" s="13"/>
      <c r="O21" s="13"/>
      <c r="P21" s="13"/>
      <c r="Q21" s="13"/>
      <c r="R21" s="13"/>
      <c r="S21" s="13"/>
    </row>
    <row r="22" spans="1:19" ht="19.899999999999999" customHeight="1">
      <c r="A22" s="213"/>
      <c r="B22" s="213"/>
      <c r="C22" s="214"/>
      <c r="D22" s="214"/>
      <c r="E22" s="214"/>
      <c r="F22" s="214"/>
      <c r="G22" s="214"/>
      <c r="H22" s="214"/>
      <c r="I22" s="214"/>
      <c r="J22" s="213"/>
      <c r="K22" s="35" t="s">
        <v>542</v>
      </c>
      <c r="L22" s="35" t="s">
        <v>543</v>
      </c>
      <c r="M22" s="13" t="s">
        <v>578</v>
      </c>
      <c r="N22" s="13" t="s">
        <v>548</v>
      </c>
      <c r="O22" s="13" t="s">
        <v>545</v>
      </c>
      <c r="P22" s="13" t="s">
        <v>509</v>
      </c>
      <c r="Q22" s="13" t="s">
        <v>579</v>
      </c>
      <c r="R22" s="13" t="s">
        <v>1316</v>
      </c>
      <c r="S22" s="13"/>
    </row>
    <row r="23" spans="1:19" ht="21.95" customHeight="1">
      <c r="A23" s="213" t="s">
        <v>1062</v>
      </c>
      <c r="B23" s="213" t="s">
        <v>1063</v>
      </c>
      <c r="C23" s="214">
        <v>3311.7019660000001</v>
      </c>
      <c r="D23" s="214">
        <v>3311.7019660000001</v>
      </c>
      <c r="E23" s="214"/>
      <c r="F23" s="214"/>
      <c r="G23" s="214"/>
      <c r="H23" s="214">
        <v>3191.7019660000001</v>
      </c>
      <c r="I23" s="214">
        <v>120</v>
      </c>
      <c r="J23" s="213" t="s">
        <v>1</v>
      </c>
      <c r="K23" s="213" t="s">
        <v>504</v>
      </c>
      <c r="L23" s="13" t="s">
        <v>505</v>
      </c>
      <c r="M23" s="13" t="s">
        <v>1289</v>
      </c>
      <c r="N23" s="13" t="s">
        <v>556</v>
      </c>
      <c r="O23" s="13" t="s">
        <v>1317</v>
      </c>
      <c r="P23" s="13" t="s">
        <v>555</v>
      </c>
      <c r="Q23" s="13" t="s">
        <v>1318</v>
      </c>
      <c r="R23" s="13" t="s">
        <v>1319</v>
      </c>
      <c r="S23" s="13"/>
    </row>
    <row r="24" spans="1:19" ht="21.95" customHeight="1">
      <c r="A24" s="213"/>
      <c r="B24" s="213"/>
      <c r="C24" s="214"/>
      <c r="D24" s="214"/>
      <c r="E24" s="214"/>
      <c r="F24" s="214"/>
      <c r="G24" s="214"/>
      <c r="H24" s="214"/>
      <c r="I24" s="214"/>
      <c r="J24" s="213"/>
      <c r="K24" s="213"/>
      <c r="L24" s="13" t="s">
        <v>511</v>
      </c>
      <c r="M24" s="13"/>
      <c r="N24" s="13"/>
      <c r="O24" s="13"/>
      <c r="P24" s="13"/>
      <c r="Q24" s="13"/>
      <c r="R24" s="13"/>
      <c r="S24" s="13"/>
    </row>
    <row r="25" spans="1:19" ht="21.95" customHeight="1">
      <c r="A25" s="213"/>
      <c r="B25" s="213"/>
      <c r="C25" s="214"/>
      <c r="D25" s="214"/>
      <c r="E25" s="214"/>
      <c r="F25" s="214"/>
      <c r="G25" s="214"/>
      <c r="H25" s="214"/>
      <c r="I25" s="214"/>
      <c r="J25" s="213"/>
      <c r="K25" s="213"/>
      <c r="L25" s="13" t="s">
        <v>512</v>
      </c>
      <c r="M25" s="13"/>
      <c r="N25" s="13"/>
      <c r="O25" s="13"/>
      <c r="P25" s="13"/>
      <c r="Q25" s="13"/>
      <c r="R25" s="13"/>
      <c r="S25" s="13"/>
    </row>
    <row r="26" spans="1:19" ht="21.95" customHeight="1">
      <c r="A26" s="213"/>
      <c r="B26" s="213"/>
      <c r="C26" s="214"/>
      <c r="D26" s="214"/>
      <c r="E26" s="214"/>
      <c r="F26" s="214"/>
      <c r="G26" s="214"/>
      <c r="H26" s="214"/>
      <c r="I26" s="214"/>
      <c r="J26" s="213"/>
      <c r="K26" s="218" t="s">
        <v>513</v>
      </c>
      <c r="L26" s="218" t="s">
        <v>514</v>
      </c>
      <c r="M26" s="13" t="s">
        <v>1320</v>
      </c>
      <c r="N26" s="13" t="s">
        <v>548</v>
      </c>
      <c r="O26" s="13" t="s">
        <v>710</v>
      </c>
      <c r="P26" s="13" t="s">
        <v>637</v>
      </c>
      <c r="Q26" s="13" t="s">
        <v>1321</v>
      </c>
      <c r="R26" s="13" t="s">
        <v>1322</v>
      </c>
      <c r="S26" s="13"/>
    </row>
    <row r="27" spans="1:19" ht="21.95" customHeight="1">
      <c r="A27" s="213"/>
      <c r="B27" s="213"/>
      <c r="C27" s="214"/>
      <c r="D27" s="214"/>
      <c r="E27" s="214"/>
      <c r="F27" s="214"/>
      <c r="G27" s="214"/>
      <c r="H27" s="214"/>
      <c r="I27" s="214"/>
      <c r="J27" s="213"/>
      <c r="K27" s="218"/>
      <c r="L27" s="218"/>
      <c r="M27" s="13" t="s">
        <v>1323</v>
      </c>
      <c r="N27" s="13" t="s">
        <v>548</v>
      </c>
      <c r="O27" s="13" t="s">
        <v>524</v>
      </c>
      <c r="P27" s="13" t="s">
        <v>1324</v>
      </c>
      <c r="Q27" s="13" t="s">
        <v>1325</v>
      </c>
      <c r="R27" s="13" t="s">
        <v>1326</v>
      </c>
      <c r="S27" s="13"/>
    </row>
    <row r="28" spans="1:19" ht="21.95" customHeight="1">
      <c r="A28" s="213"/>
      <c r="B28" s="213"/>
      <c r="C28" s="214"/>
      <c r="D28" s="214"/>
      <c r="E28" s="214"/>
      <c r="F28" s="214"/>
      <c r="G28" s="214"/>
      <c r="H28" s="214"/>
      <c r="I28" s="214"/>
      <c r="J28" s="213"/>
      <c r="K28" s="218"/>
      <c r="L28" s="218"/>
      <c r="M28" s="13" t="s">
        <v>671</v>
      </c>
      <c r="N28" s="13" t="s">
        <v>548</v>
      </c>
      <c r="O28" s="13" t="s">
        <v>1327</v>
      </c>
      <c r="P28" s="13" t="s">
        <v>637</v>
      </c>
      <c r="Q28" s="13" t="s">
        <v>1328</v>
      </c>
      <c r="R28" s="13" t="s">
        <v>1329</v>
      </c>
      <c r="S28" s="13"/>
    </row>
    <row r="29" spans="1:19" ht="21.95" customHeight="1">
      <c r="A29" s="213"/>
      <c r="B29" s="213"/>
      <c r="C29" s="214"/>
      <c r="D29" s="214"/>
      <c r="E29" s="214"/>
      <c r="F29" s="214"/>
      <c r="G29" s="214"/>
      <c r="H29" s="214"/>
      <c r="I29" s="214"/>
      <c r="J29" s="213"/>
      <c r="K29" s="218"/>
      <c r="L29" s="218" t="s">
        <v>518</v>
      </c>
      <c r="M29" s="13" t="s">
        <v>1330</v>
      </c>
      <c r="N29" s="13" t="s">
        <v>548</v>
      </c>
      <c r="O29" s="13" t="s">
        <v>545</v>
      </c>
      <c r="P29" s="13" t="s">
        <v>509</v>
      </c>
      <c r="Q29" s="13" t="s">
        <v>1331</v>
      </c>
      <c r="R29" s="13" t="s">
        <v>1332</v>
      </c>
      <c r="S29" s="13"/>
    </row>
    <row r="30" spans="1:19" ht="21.95" customHeight="1">
      <c r="A30" s="213"/>
      <c r="B30" s="213"/>
      <c r="C30" s="214"/>
      <c r="D30" s="214"/>
      <c r="E30" s="214"/>
      <c r="F30" s="214"/>
      <c r="G30" s="214"/>
      <c r="H30" s="214"/>
      <c r="I30" s="214"/>
      <c r="J30" s="213"/>
      <c r="K30" s="218"/>
      <c r="L30" s="218"/>
      <c r="M30" s="13" t="s">
        <v>1333</v>
      </c>
      <c r="N30" s="13" t="s">
        <v>563</v>
      </c>
      <c r="O30" s="13" t="s">
        <v>524</v>
      </c>
      <c r="P30" s="13" t="s">
        <v>509</v>
      </c>
      <c r="Q30" s="13" t="s">
        <v>1334</v>
      </c>
      <c r="R30" s="13" t="s">
        <v>1332</v>
      </c>
      <c r="S30" s="13"/>
    </row>
    <row r="31" spans="1:19" ht="21.95" customHeight="1">
      <c r="A31" s="213"/>
      <c r="B31" s="213"/>
      <c r="C31" s="214"/>
      <c r="D31" s="214"/>
      <c r="E31" s="214"/>
      <c r="F31" s="214"/>
      <c r="G31" s="214"/>
      <c r="H31" s="214"/>
      <c r="I31" s="214"/>
      <c r="J31" s="213"/>
      <c r="K31" s="218"/>
      <c r="L31" s="218"/>
      <c r="M31" s="13" t="s">
        <v>1335</v>
      </c>
      <c r="N31" s="13" t="s">
        <v>548</v>
      </c>
      <c r="O31" s="13" t="s">
        <v>205</v>
      </c>
      <c r="P31" s="13" t="s">
        <v>509</v>
      </c>
      <c r="Q31" s="13" t="s">
        <v>1336</v>
      </c>
      <c r="R31" s="13" t="s">
        <v>1332</v>
      </c>
      <c r="S31" s="13"/>
    </row>
    <row r="32" spans="1:19" ht="21.95" customHeight="1">
      <c r="A32" s="213"/>
      <c r="B32" s="213"/>
      <c r="C32" s="214"/>
      <c r="D32" s="214"/>
      <c r="E32" s="214"/>
      <c r="F32" s="214"/>
      <c r="G32" s="214"/>
      <c r="H32" s="214"/>
      <c r="I32" s="214"/>
      <c r="J32" s="213"/>
      <c r="K32" s="218"/>
      <c r="L32" s="35" t="s">
        <v>522</v>
      </c>
      <c r="M32" s="13" t="s">
        <v>894</v>
      </c>
      <c r="N32" s="13" t="s">
        <v>563</v>
      </c>
      <c r="O32" s="13" t="s">
        <v>524</v>
      </c>
      <c r="P32" s="13" t="s">
        <v>509</v>
      </c>
      <c r="Q32" s="13" t="s">
        <v>1337</v>
      </c>
      <c r="R32" s="13" t="s">
        <v>1298</v>
      </c>
      <c r="S32" s="13"/>
    </row>
    <row r="33" spans="1:19" ht="21.95" customHeight="1">
      <c r="A33" s="213"/>
      <c r="B33" s="213"/>
      <c r="C33" s="214"/>
      <c r="D33" s="214"/>
      <c r="E33" s="214"/>
      <c r="F33" s="214"/>
      <c r="G33" s="214"/>
      <c r="H33" s="214"/>
      <c r="I33" s="214"/>
      <c r="J33" s="213"/>
      <c r="K33" s="218" t="s">
        <v>528</v>
      </c>
      <c r="L33" s="35" t="s">
        <v>529</v>
      </c>
      <c r="M33" s="13"/>
      <c r="N33" s="13"/>
      <c r="O33" s="13"/>
      <c r="P33" s="13"/>
      <c r="Q33" s="13"/>
      <c r="R33" s="13"/>
      <c r="S33" s="13"/>
    </row>
    <row r="34" spans="1:19" ht="21.95" customHeight="1">
      <c r="A34" s="213"/>
      <c r="B34" s="213"/>
      <c r="C34" s="214"/>
      <c r="D34" s="214"/>
      <c r="E34" s="214"/>
      <c r="F34" s="214"/>
      <c r="G34" s="214"/>
      <c r="H34" s="214"/>
      <c r="I34" s="214"/>
      <c r="J34" s="213"/>
      <c r="K34" s="218"/>
      <c r="L34" s="218" t="s">
        <v>530</v>
      </c>
      <c r="M34" s="13" t="s">
        <v>1303</v>
      </c>
      <c r="N34" s="13" t="s">
        <v>556</v>
      </c>
      <c r="O34" s="13" t="s">
        <v>764</v>
      </c>
      <c r="P34" s="13" t="s">
        <v>509</v>
      </c>
      <c r="Q34" s="13" t="s">
        <v>1338</v>
      </c>
      <c r="R34" s="13" t="s">
        <v>1339</v>
      </c>
      <c r="S34" s="13"/>
    </row>
    <row r="35" spans="1:19" ht="21.95" customHeight="1">
      <c r="A35" s="213"/>
      <c r="B35" s="213"/>
      <c r="C35" s="214"/>
      <c r="D35" s="214"/>
      <c r="E35" s="214"/>
      <c r="F35" s="214"/>
      <c r="G35" s="214"/>
      <c r="H35" s="214"/>
      <c r="I35" s="214"/>
      <c r="J35" s="213"/>
      <c r="K35" s="218"/>
      <c r="L35" s="218"/>
      <c r="M35" s="13" t="s">
        <v>1311</v>
      </c>
      <c r="N35" s="13" t="s">
        <v>548</v>
      </c>
      <c r="O35" s="13" t="s">
        <v>1340</v>
      </c>
      <c r="P35" s="13" t="s">
        <v>509</v>
      </c>
      <c r="Q35" s="13" t="s">
        <v>1341</v>
      </c>
      <c r="R35" s="13" t="s">
        <v>1313</v>
      </c>
      <c r="S35" s="13"/>
    </row>
    <row r="36" spans="1:19" ht="21.95" customHeight="1">
      <c r="A36" s="213"/>
      <c r="B36" s="213"/>
      <c r="C36" s="214"/>
      <c r="D36" s="214"/>
      <c r="E36" s="214"/>
      <c r="F36" s="214"/>
      <c r="G36" s="214"/>
      <c r="H36" s="214"/>
      <c r="I36" s="214"/>
      <c r="J36" s="213"/>
      <c r="K36" s="218"/>
      <c r="L36" s="35" t="s">
        <v>536</v>
      </c>
      <c r="M36" s="13"/>
      <c r="N36" s="13"/>
      <c r="O36" s="13"/>
      <c r="P36" s="13"/>
      <c r="Q36" s="13"/>
      <c r="R36" s="13"/>
      <c r="S36" s="13"/>
    </row>
    <row r="37" spans="1:19" ht="21.95" customHeight="1">
      <c r="A37" s="213"/>
      <c r="B37" s="213"/>
      <c r="C37" s="214"/>
      <c r="D37" s="214"/>
      <c r="E37" s="214"/>
      <c r="F37" s="214"/>
      <c r="G37" s="214"/>
      <c r="H37" s="214"/>
      <c r="I37" s="214"/>
      <c r="J37" s="213"/>
      <c r="K37" s="218"/>
      <c r="L37" s="35" t="s">
        <v>537</v>
      </c>
      <c r="M37" s="13"/>
      <c r="N37" s="13"/>
      <c r="O37" s="13"/>
      <c r="P37" s="13"/>
      <c r="Q37" s="13"/>
      <c r="R37" s="13"/>
      <c r="S37" s="13"/>
    </row>
    <row r="38" spans="1:19" ht="21.95" customHeight="1">
      <c r="A38" s="213"/>
      <c r="B38" s="213"/>
      <c r="C38" s="214"/>
      <c r="D38" s="214"/>
      <c r="E38" s="214"/>
      <c r="F38" s="214"/>
      <c r="G38" s="214"/>
      <c r="H38" s="214"/>
      <c r="I38" s="214"/>
      <c r="J38" s="213"/>
      <c r="K38" s="35" t="s">
        <v>542</v>
      </c>
      <c r="L38" s="35" t="s">
        <v>543</v>
      </c>
      <c r="M38" s="13" t="s">
        <v>578</v>
      </c>
      <c r="N38" s="13" t="s">
        <v>548</v>
      </c>
      <c r="O38" s="13" t="s">
        <v>545</v>
      </c>
      <c r="P38" s="13" t="s">
        <v>509</v>
      </c>
      <c r="Q38" s="13" t="s">
        <v>579</v>
      </c>
      <c r="R38" s="13" t="s">
        <v>1342</v>
      </c>
      <c r="S38" s="13"/>
    </row>
    <row r="39" spans="1:19" ht="19.899999999999999" customHeight="1">
      <c r="A39" s="213" t="s">
        <v>1091</v>
      </c>
      <c r="B39" s="213" t="s">
        <v>1092</v>
      </c>
      <c r="C39" s="214">
        <v>3539.5289539999999</v>
      </c>
      <c r="D39" s="214">
        <v>3539.5289539999999</v>
      </c>
      <c r="E39" s="214"/>
      <c r="F39" s="214"/>
      <c r="G39" s="214"/>
      <c r="H39" s="214">
        <v>3407.5289539999999</v>
      </c>
      <c r="I39" s="214">
        <v>132</v>
      </c>
      <c r="J39" s="213" t="s">
        <v>1343</v>
      </c>
      <c r="K39" s="213" t="s">
        <v>504</v>
      </c>
      <c r="L39" s="13" t="s">
        <v>505</v>
      </c>
      <c r="M39" s="13" t="s">
        <v>551</v>
      </c>
      <c r="N39" s="13" t="s">
        <v>556</v>
      </c>
      <c r="O39" s="13" t="s">
        <v>1344</v>
      </c>
      <c r="P39" s="13" t="s">
        <v>555</v>
      </c>
      <c r="Q39" s="13" t="s">
        <v>1345</v>
      </c>
      <c r="R39" s="13" t="s">
        <v>1346</v>
      </c>
      <c r="S39" s="13"/>
    </row>
    <row r="40" spans="1:19" ht="19.899999999999999" customHeight="1">
      <c r="A40" s="213"/>
      <c r="B40" s="213"/>
      <c r="C40" s="214"/>
      <c r="D40" s="214"/>
      <c r="E40" s="214"/>
      <c r="F40" s="214"/>
      <c r="G40" s="214"/>
      <c r="H40" s="214"/>
      <c r="I40" s="214"/>
      <c r="J40" s="213"/>
      <c r="K40" s="213"/>
      <c r="L40" s="13" t="s">
        <v>511</v>
      </c>
      <c r="M40" s="13"/>
      <c r="N40" s="13"/>
      <c r="O40" s="13"/>
      <c r="P40" s="13"/>
      <c r="Q40" s="13"/>
      <c r="R40" s="13"/>
      <c r="S40" s="13"/>
    </row>
    <row r="41" spans="1:19" ht="19.899999999999999" customHeight="1">
      <c r="A41" s="213"/>
      <c r="B41" s="213"/>
      <c r="C41" s="214"/>
      <c r="D41" s="214"/>
      <c r="E41" s="214"/>
      <c r="F41" s="214"/>
      <c r="G41" s="214"/>
      <c r="H41" s="214"/>
      <c r="I41" s="214"/>
      <c r="J41" s="213"/>
      <c r="K41" s="213"/>
      <c r="L41" s="13" t="s">
        <v>512</v>
      </c>
      <c r="M41" s="13"/>
      <c r="N41" s="13"/>
      <c r="O41" s="13"/>
      <c r="P41" s="13"/>
      <c r="Q41" s="13"/>
      <c r="R41" s="13"/>
      <c r="S41" s="13"/>
    </row>
    <row r="42" spans="1:19" ht="19.5" customHeight="1">
      <c r="A42" s="213"/>
      <c r="B42" s="213"/>
      <c r="C42" s="214"/>
      <c r="D42" s="214"/>
      <c r="E42" s="214"/>
      <c r="F42" s="214"/>
      <c r="G42" s="214"/>
      <c r="H42" s="214"/>
      <c r="I42" s="214"/>
      <c r="J42" s="213"/>
      <c r="K42" s="218" t="s">
        <v>513</v>
      </c>
      <c r="L42" s="218" t="s">
        <v>514</v>
      </c>
      <c r="M42" s="13" t="s">
        <v>1347</v>
      </c>
      <c r="N42" s="13" t="s">
        <v>548</v>
      </c>
      <c r="O42" s="13" t="s">
        <v>710</v>
      </c>
      <c r="P42" s="13" t="s">
        <v>760</v>
      </c>
      <c r="Q42" s="13" t="s">
        <v>1348</v>
      </c>
      <c r="R42" s="13" t="s">
        <v>1349</v>
      </c>
      <c r="S42" s="13"/>
    </row>
    <row r="43" spans="1:19" ht="19.899999999999999" customHeight="1">
      <c r="A43" s="213"/>
      <c r="B43" s="213"/>
      <c r="C43" s="214"/>
      <c r="D43" s="214"/>
      <c r="E43" s="214"/>
      <c r="F43" s="214"/>
      <c r="G43" s="214"/>
      <c r="H43" s="214"/>
      <c r="I43" s="214"/>
      <c r="J43" s="213"/>
      <c r="K43" s="218"/>
      <c r="L43" s="218"/>
      <c r="M43" s="13" t="s">
        <v>1350</v>
      </c>
      <c r="N43" s="13" t="s">
        <v>548</v>
      </c>
      <c r="O43" s="13" t="s">
        <v>1351</v>
      </c>
      <c r="P43" s="13" t="s">
        <v>637</v>
      </c>
      <c r="Q43" s="13" t="s">
        <v>1352</v>
      </c>
      <c r="R43" s="13" t="s">
        <v>1353</v>
      </c>
      <c r="S43" s="13"/>
    </row>
    <row r="44" spans="1:19" ht="19.899999999999999" customHeight="1">
      <c r="A44" s="213"/>
      <c r="B44" s="213"/>
      <c r="C44" s="214"/>
      <c r="D44" s="214"/>
      <c r="E44" s="214"/>
      <c r="F44" s="214"/>
      <c r="G44" s="214"/>
      <c r="H44" s="214"/>
      <c r="I44" s="214"/>
      <c r="J44" s="213"/>
      <c r="K44" s="218"/>
      <c r="L44" s="218"/>
      <c r="M44" s="13" t="s">
        <v>1354</v>
      </c>
      <c r="N44" s="13" t="s">
        <v>548</v>
      </c>
      <c r="O44" s="13" t="s">
        <v>1351</v>
      </c>
      <c r="P44" s="13" t="s">
        <v>637</v>
      </c>
      <c r="Q44" s="13" t="s">
        <v>1355</v>
      </c>
      <c r="R44" s="13" t="s">
        <v>1353</v>
      </c>
      <c r="S44" s="13"/>
    </row>
    <row r="45" spans="1:19" ht="19.899999999999999" customHeight="1">
      <c r="A45" s="213"/>
      <c r="B45" s="213"/>
      <c r="C45" s="214"/>
      <c r="D45" s="214"/>
      <c r="E45" s="214"/>
      <c r="F45" s="214"/>
      <c r="G45" s="214"/>
      <c r="H45" s="214"/>
      <c r="I45" s="214"/>
      <c r="J45" s="213"/>
      <c r="K45" s="218"/>
      <c r="L45" s="218"/>
      <c r="M45" s="13" t="s">
        <v>1356</v>
      </c>
      <c r="N45" s="13" t="s">
        <v>548</v>
      </c>
      <c r="O45" s="13" t="s">
        <v>1357</v>
      </c>
      <c r="P45" s="13" t="s">
        <v>1358</v>
      </c>
      <c r="Q45" s="13" t="s">
        <v>1359</v>
      </c>
      <c r="R45" s="13" t="s">
        <v>1360</v>
      </c>
      <c r="S45" s="13"/>
    </row>
    <row r="46" spans="1:19" ht="19.5" customHeight="1">
      <c r="A46" s="213"/>
      <c r="B46" s="213"/>
      <c r="C46" s="214"/>
      <c r="D46" s="214"/>
      <c r="E46" s="214"/>
      <c r="F46" s="214"/>
      <c r="G46" s="214"/>
      <c r="H46" s="214"/>
      <c r="I46" s="214"/>
      <c r="J46" s="213"/>
      <c r="K46" s="218"/>
      <c r="L46" s="218"/>
      <c r="M46" s="13" t="s">
        <v>1361</v>
      </c>
      <c r="N46" s="13" t="s">
        <v>548</v>
      </c>
      <c r="O46" s="13" t="s">
        <v>1235</v>
      </c>
      <c r="P46" s="13" t="s">
        <v>588</v>
      </c>
      <c r="Q46" s="13" t="s">
        <v>1362</v>
      </c>
      <c r="R46" s="13" t="s">
        <v>1363</v>
      </c>
      <c r="S46" s="13"/>
    </row>
    <row r="47" spans="1:19" ht="19.5" customHeight="1">
      <c r="A47" s="213"/>
      <c r="B47" s="213"/>
      <c r="C47" s="214"/>
      <c r="D47" s="214"/>
      <c r="E47" s="214"/>
      <c r="F47" s="214"/>
      <c r="G47" s="214"/>
      <c r="H47" s="214"/>
      <c r="I47" s="214"/>
      <c r="J47" s="213"/>
      <c r="K47" s="218"/>
      <c r="L47" s="218" t="s">
        <v>518</v>
      </c>
      <c r="M47" s="13" t="s">
        <v>1364</v>
      </c>
      <c r="N47" s="13" t="s">
        <v>548</v>
      </c>
      <c r="O47" s="13" t="s">
        <v>1365</v>
      </c>
      <c r="P47" s="13" t="s">
        <v>509</v>
      </c>
      <c r="Q47" s="13" t="s">
        <v>1366</v>
      </c>
      <c r="R47" s="13" t="s">
        <v>1367</v>
      </c>
      <c r="S47" s="13"/>
    </row>
    <row r="48" spans="1:19" ht="19.899999999999999" customHeight="1">
      <c r="A48" s="213"/>
      <c r="B48" s="213"/>
      <c r="C48" s="214"/>
      <c r="D48" s="214"/>
      <c r="E48" s="214"/>
      <c r="F48" s="214"/>
      <c r="G48" s="214"/>
      <c r="H48" s="214"/>
      <c r="I48" s="214"/>
      <c r="J48" s="213"/>
      <c r="K48" s="218"/>
      <c r="L48" s="218"/>
      <c r="M48" s="13" t="s">
        <v>1368</v>
      </c>
      <c r="N48" s="13" t="s">
        <v>556</v>
      </c>
      <c r="O48" s="13" t="s">
        <v>710</v>
      </c>
      <c r="P48" s="13" t="s">
        <v>509</v>
      </c>
      <c r="Q48" s="13" t="s">
        <v>1369</v>
      </c>
      <c r="R48" s="13" t="s">
        <v>1370</v>
      </c>
      <c r="S48" s="13"/>
    </row>
    <row r="49" spans="1:19" ht="19.899999999999999" customHeight="1">
      <c r="A49" s="213"/>
      <c r="B49" s="213"/>
      <c r="C49" s="214"/>
      <c r="D49" s="214"/>
      <c r="E49" s="214"/>
      <c r="F49" s="214"/>
      <c r="G49" s="214"/>
      <c r="H49" s="214"/>
      <c r="I49" s="214"/>
      <c r="J49" s="213"/>
      <c r="K49" s="218"/>
      <c r="L49" s="218"/>
      <c r="M49" s="13" t="s">
        <v>610</v>
      </c>
      <c r="N49" s="13" t="s">
        <v>563</v>
      </c>
      <c r="O49" s="13" t="s">
        <v>524</v>
      </c>
      <c r="P49" s="13" t="s">
        <v>509</v>
      </c>
      <c r="Q49" s="13" t="s">
        <v>611</v>
      </c>
      <c r="R49" s="13" t="s">
        <v>1371</v>
      </c>
      <c r="S49" s="13"/>
    </row>
    <row r="50" spans="1:19" ht="19.899999999999999" customHeight="1">
      <c r="A50" s="213"/>
      <c r="B50" s="213"/>
      <c r="C50" s="214"/>
      <c r="D50" s="214"/>
      <c r="E50" s="214"/>
      <c r="F50" s="214"/>
      <c r="G50" s="214"/>
      <c r="H50" s="214"/>
      <c r="I50" s="214"/>
      <c r="J50" s="213"/>
      <c r="K50" s="218"/>
      <c r="L50" s="218" t="s">
        <v>522</v>
      </c>
      <c r="M50" s="13" t="s">
        <v>1372</v>
      </c>
      <c r="N50" s="13" t="s">
        <v>563</v>
      </c>
      <c r="O50" s="13" t="s">
        <v>524</v>
      </c>
      <c r="P50" s="13" t="s">
        <v>509</v>
      </c>
      <c r="Q50" s="13" t="s">
        <v>1373</v>
      </c>
      <c r="R50" s="13" t="s">
        <v>1371</v>
      </c>
      <c r="S50" s="13"/>
    </row>
    <row r="51" spans="1:19" ht="19.899999999999999" customHeight="1">
      <c r="A51" s="213"/>
      <c r="B51" s="213"/>
      <c r="C51" s="214"/>
      <c r="D51" s="214"/>
      <c r="E51" s="214"/>
      <c r="F51" s="214"/>
      <c r="G51" s="214"/>
      <c r="H51" s="214"/>
      <c r="I51" s="214"/>
      <c r="J51" s="213"/>
      <c r="K51" s="218"/>
      <c r="L51" s="218"/>
      <c r="M51" s="13" t="s">
        <v>1374</v>
      </c>
      <c r="N51" s="13" t="s">
        <v>563</v>
      </c>
      <c r="O51" s="13" t="s">
        <v>524</v>
      </c>
      <c r="P51" s="13" t="s">
        <v>509</v>
      </c>
      <c r="Q51" s="13" t="s">
        <v>1375</v>
      </c>
      <c r="R51" s="13" t="s">
        <v>1371</v>
      </c>
      <c r="S51" s="13"/>
    </row>
    <row r="52" spans="1:19" ht="19.899999999999999" customHeight="1">
      <c r="A52" s="213"/>
      <c r="B52" s="213"/>
      <c r="C52" s="214"/>
      <c r="D52" s="214"/>
      <c r="E52" s="214"/>
      <c r="F52" s="214"/>
      <c r="G52" s="214"/>
      <c r="H52" s="214"/>
      <c r="I52" s="214"/>
      <c r="J52" s="213"/>
      <c r="K52" s="218" t="s">
        <v>528</v>
      </c>
      <c r="L52" s="35" t="s">
        <v>529</v>
      </c>
      <c r="M52" s="13"/>
      <c r="N52" s="13"/>
      <c r="O52" s="13"/>
      <c r="P52" s="13"/>
      <c r="Q52" s="13"/>
      <c r="R52" s="13"/>
      <c r="S52" s="13"/>
    </row>
    <row r="53" spans="1:19" ht="19.899999999999999" customHeight="1">
      <c r="A53" s="213"/>
      <c r="B53" s="213"/>
      <c r="C53" s="214"/>
      <c r="D53" s="214"/>
      <c r="E53" s="214"/>
      <c r="F53" s="214"/>
      <c r="G53" s="214"/>
      <c r="H53" s="214"/>
      <c r="I53" s="214"/>
      <c r="J53" s="213"/>
      <c r="K53" s="218"/>
      <c r="L53" s="35" t="s">
        <v>530</v>
      </c>
      <c r="M53" s="13" t="s">
        <v>1376</v>
      </c>
      <c r="N53" s="13" t="s">
        <v>527</v>
      </c>
      <c r="O53" s="13" t="s">
        <v>532</v>
      </c>
      <c r="P53" s="13" t="s">
        <v>760</v>
      </c>
      <c r="Q53" s="13" t="s">
        <v>1377</v>
      </c>
      <c r="R53" s="13" t="s">
        <v>1378</v>
      </c>
      <c r="S53" s="13"/>
    </row>
    <row r="54" spans="1:19" ht="19.899999999999999" customHeight="1">
      <c r="A54" s="213"/>
      <c r="B54" s="213"/>
      <c r="C54" s="214"/>
      <c r="D54" s="214"/>
      <c r="E54" s="214"/>
      <c r="F54" s="214"/>
      <c r="G54" s="214"/>
      <c r="H54" s="214"/>
      <c r="I54" s="214"/>
      <c r="J54" s="213"/>
      <c r="K54" s="218"/>
      <c r="L54" s="35" t="s">
        <v>536</v>
      </c>
      <c r="M54" s="13" t="s">
        <v>1379</v>
      </c>
      <c r="N54" s="13" t="s">
        <v>548</v>
      </c>
      <c r="O54" s="13" t="s">
        <v>815</v>
      </c>
      <c r="P54" s="13"/>
      <c r="Q54" s="13" t="s">
        <v>1380</v>
      </c>
      <c r="R54" s="13" t="s">
        <v>1378</v>
      </c>
      <c r="S54" s="13"/>
    </row>
    <row r="55" spans="1:19" ht="19.899999999999999" customHeight="1">
      <c r="A55" s="213"/>
      <c r="B55" s="213"/>
      <c r="C55" s="214"/>
      <c r="D55" s="214"/>
      <c r="E55" s="214"/>
      <c r="F55" s="214"/>
      <c r="G55" s="214"/>
      <c r="H55" s="214"/>
      <c r="I55" s="214"/>
      <c r="J55" s="213"/>
      <c r="K55" s="218"/>
      <c r="L55" s="35" t="s">
        <v>537</v>
      </c>
      <c r="M55" s="13"/>
      <c r="N55" s="13"/>
      <c r="O55" s="13"/>
      <c r="P55" s="13"/>
      <c r="Q55" s="13"/>
      <c r="R55" s="13"/>
      <c r="S55" s="13"/>
    </row>
    <row r="56" spans="1:19" ht="19.899999999999999" customHeight="1">
      <c r="A56" s="213"/>
      <c r="B56" s="213"/>
      <c r="C56" s="214"/>
      <c r="D56" s="214"/>
      <c r="E56" s="214"/>
      <c r="F56" s="214"/>
      <c r="G56" s="214"/>
      <c r="H56" s="214"/>
      <c r="I56" s="214"/>
      <c r="J56" s="213"/>
      <c r="K56" s="218" t="s">
        <v>542</v>
      </c>
      <c r="L56" s="218" t="s">
        <v>543</v>
      </c>
      <c r="M56" s="13" t="s">
        <v>1381</v>
      </c>
      <c r="N56" s="13" t="s">
        <v>548</v>
      </c>
      <c r="O56" s="13" t="s">
        <v>545</v>
      </c>
      <c r="P56" s="13" t="s">
        <v>509</v>
      </c>
      <c r="Q56" s="13" t="s">
        <v>1382</v>
      </c>
      <c r="R56" s="13" t="s">
        <v>1371</v>
      </c>
      <c r="S56" s="13"/>
    </row>
    <row r="57" spans="1:19" ht="19.899999999999999" customHeight="1">
      <c r="A57" s="213"/>
      <c r="B57" s="213"/>
      <c r="C57" s="214"/>
      <c r="D57" s="214"/>
      <c r="E57" s="214"/>
      <c r="F57" s="214"/>
      <c r="G57" s="214"/>
      <c r="H57" s="214"/>
      <c r="I57" s="214"/>
      <c r="J57" s="213"/>
      <c r="K57" s="218"/>
      <c r="L57" s="218"/>
      <c r="M57" s="13" t="s">
        <v>1383</v>
      </c>
      <c r="N57" s="13" t="s">
        <v>548</v>
      </c>
      <c r="O57" s="13" t="s">
        <v>545</v>
      </c>
      <c r="P57" s="13" t="s">
        <v>509</v>
      </c>
      <c r="Q57" s="13" t="s">
        <v>1384</v>
      </c>
      <c r="R57" s="13" t="s">
        <v>1371</v>
      </c>
      <c r="S57" s="13"/>
    </row>
    <row r="58" spans="1:19" ht="19.899999999999999" customHeight="1">
      <c r="A58" s="213" t="s">
        <v>1100</v>
      </c>
      <c r="B58" s="213" t="s">
        <v>1101</v>
      </c>
      <c r="C58" s="214">
        <v>2012.242596</v>
      </c>
      <c r="D58" s="214">
        <v>2012.242596</v>
      </c>
      <c r="E58" s="214"/>
      <c r="F58" s="214"/>
      <c r="G58" s="214"/>
      <c r="H58" s="214">
        <v>1974.242596</v>
      </c>
      <c r="I58" s="214">
        <v>38</v>
      </c>
      <c r="J58" s="213" t="s">
        <v>1385</v>
      </c>
      <c r="K58" s="213" t="s">
        <v>504</v>
      </c>
      <c r="L58" s="13" t="s">
        <v>505</v>
      </c>
      <c r="M58" s="13" t="s">
        <v>551</v>
      </c>
      <c r="N58" s="13" t="s">
        <v>556</v>
      </c>
      <c r="O58" s="13" t="s">
        <v>1386</v>
      </c>
      <c r="P58" s="13" t="s">
        <v>555</v>
      </c>
      <c r="Q58" s="13" t="s">
        <v>1387</v>
      </c>
      <c r="R58" s="13" t="s">
        <v>1346</v>
      </c>
      <c r="S58" s="13"/>
    </row>
    <row r="59" spans="1:19" ht="19.899999999999999" customHeight="1">
      <c r="A59" s="213"/>
      <c r="B59" s="213"/>
      <c r="C59" s="214"/>
      <c r="D59" s="214"/>
      <c r="E59" s="214"/>
      <c r="F59" s="214"/>
      <c r="G59" s="214"/>
      <c r="H59" s="214"/>
      <c r="I59" s="214"/>
      <c r="J59" s="213"/>
      <c r="K59" s="213"/>
      <c r="L59" s="13" t="s">
        <v>511</v>
      </c>
      <c r="M59" s="13"/>
      <c r="N59" s="13"/>
      <c r="O59" s="13"/>
      <c r="P59" s="13"/>
      <c r="Q59" s="13"/>
      <c r="R59" s="13"/>
      <c r="S59" s="13"/>
    </row>
    <row r="60" spans="1:19" ht="19.899999999999999" customHeight="1">
      <c r="A60" s="213"/>
      <c r="B60" s="213"/>
      <c r="C60" s="214"/>
      <c r="D60" s="214"/>
      <c r="E60" s="214"/>
      <c r="F60" s="214"/>
      <c r="G60" s="214"/>
      <c r="H60" s="214"/>
      <c r="I60" s="214"/>
      <c r="J60" s="213"/>
      <c r="K60" s="213"/>
      <c r="L60" s="13" t="s">
        <v>512</v>
      </c>
      <c r="M60" s="13"/>
      <c r="N60" s="13"/>
      <c r="O60" s="13"/>
      <c r="P60" s="13"/>
      <c r="Q60" s="13"/>
      <c r="R60" s="13"/>
      <c r="S60" s="13"/>
    </row>
    <row r="61" spans="1:19" ht="19.5" customHeight="1">
      <c r="A61" s="213"/>
      <c r="B61" s="213"/>
      <c r="C61" s="214"/>
      <c r="D61" s="214"/>
      <c r="E61" s="214"/>
      <c r="F61" s="214"/>
      <c r="G61" s="214"/>
      <c r="H61" s="214"/>
      <c r="I61" s="214"/>
      <c r="J61" s="213"/>
      <c r="K61" s="218" t="s">
        <v>513</v>
      </c>
      <c r="L61" s="218" t="s">
        <v>514</v>
      </c>
      <c r="M61" s="13" t="s">
        <v>1347</v>
      </c>
      <c r="N61" s="13" t="s">
        <v>548</v>
      </c>
      <c r="O61" s="13" t="s">
        <v>710</v>
      </c>
      <c r="P61" s="13" t="s">
        <v>760</v>
      </c>
      <c r="Q61" s="13" t="s">
        <v>1348</v>
      </c>
      <c r="R61" s="13" t="s">
        <v>1349</v>
      </c>
      <c r="S61" s="13"/>
    </row>
    <row r="62" spans="1:19" ht="19.899999999999999" customHeight="1">
      <c r="A62" s="213"/>
      <c r="B62" s="213"/>
      <c r="C62" s="214"/>
      <c r="D62" s="214"/>
      <c r="E62" s="214"/>
      <c r="F62" s="214"/>
      <c r="G62" s="214"/>
      <c r="H62" s="214"/>
      <c r="I62" s="214"/>
      <c r="J62" s="213"/>
      <c r="K62" s="218"/>
      <c r="L62" s="218"/>
      <c r="M62" s="13" t="s">
        <v>1350</v>
      </c>
      <c r="N62" s="13" t="s">
        <v>548</v>
      </c>
      <c r="O62" s="13" t="s">
        <v>1388</v>
      </c>
      <c r="P62" s="13" t="s">
        <v>637</v>
      </c>
      <c r="Q62" s="13" t="s">
        <v>1352</v>
      </c>
      <c r="R62" s="13" t="s">
        <v>1353</v>
      </c>
      <c r="S62" s="13"/>
    </row>
    <row r="63" spans="1:19" ht="19.899999999999999" customHeight="1">
      <c r="A63" s="213"/>
      <c r="B63" s="213"/>
      <c r="C63" s="214"/>
      <c r="D63" s="214"/>
      <c r="E63" s="214"/>
      <c r="F63" s="214"/>
      <c r="G63" s="214"/>
      <c r="H63" s="214"/>
      <c r="I63" s="214"/>
      <c r="J63" s="213"/>
      <c r="K63" s="218"/>
      <c r="L63" s="218"/>
      <c r="M63" s="13" t="s">
        <v>1354</v>
      </c>
      <c r="N63" s="13" t="s">
        <v>548</v>
      </c>
      <c r="O63" s="13" t="s">
        <v>1389</v>
      </c>
      <c r="P63" s="13" t="s">
        <v>637</v>
      </c>
      <c r="Q63" s="13" t="s">
        <v>1355</v>
      </c>
      <c r="R63" s="13" t="s">
        <v>1353</v>
      </c>
      <c r="S63" s="13"/>
    </row>
    <row r="64" spans="1:19" ht="19.899999999999999" customHeight="1">
      <c r="A64" s="213"/>
      <c r="B64" s="213"/>
      <c r="C64" s="214"/>
      <c r="D64" s="214"/>
      <c r="E64" s="214"/>
      <c r="F64" s="214"/>
      <c r="G64" s="214"/>
      <c r="H64" s="214"/>
      <c r="I64" s="214"/>
      <c r="J64" s="213"/>
      <c r="K64" s="218"/>
      <c r="L64" s="218"/>
      <c r="M64" s="13" t="s">
        <v>1356</v>
      </c>
      <c r="N64" s="13" t="s">
        <v>548</v>
      </c>
      <c r="O64" s="13" t="s">
        <v>1357</v>
      </c>
      <c r="P64" s="13" t="s">
        <v>1358</v>
      </c>
      <c r="Q64" s="13" t="s">
        <v>1359</v>
      </c>
      <c r="R64" s="13" t="s">
        <v>1360</v>
      </c>
      <c r="S64" s="13"/>
    </row>
    <row r="65" spans="1:19" ht="19.5" customHeight="1">
      <c r="A65" s="213"/>
      <c r="B65" s="213"/>
      <c r="C65" s="214"/>
      <c r="D65" s="214"/>
      <c r="E65" s="214"/>
      <c r="F65" s="214"/>
      <c r="G65" s="214"/>
      <c r="H65" s="214"/>
      <c r="I65" s="214"/>
      <c r="J65" s="213"/>
      <c r="K65" s="218"/>
      <c r="L65" s="218"/>
      <c r="M65" s="13" t="s">
        <v>1361</v>
      </c>
      <c r="N65" s="13" t="s">
        <v>548</v>
      </c>
      <c r="O65" s="13" t="s">
        <v>1146</v>
      </c>
      <c r="P65" s="13" t="s">
        <v>588</v>
      </c>
      <c r="Q65" s="13" t="s">
        <v>1362</v>
      </c>
      <c r="R65" s="13" t="s">
        <v>1363</v>
      </c>
      <c r="S65" s="13"/>
    </row>
    <row r="66" spans="1:19" ht="19.899999999999999" customHeight="1">
      <c r="A66" s="213"/>
      <c r="B66" s="213"/>
      <c r="C66" s="214"/>
      <c r="D66" s="214"/>
      <c r="E66" s="214"/>
      <c r="F66" s="214"/>
      <c r="G66" s="214"/>
      <c r="H66" s="214"/>
      <c r="I66" s="214"/>
      <c r="J66" s="213"/>
      <c r="K66" s="218"/>
      <c r="L66" s="218" t="s">
        <v>518</v>
      </c>
      <c r="M66" s="13" t="s">
        <v>1368</v>
      </c>
      <c r="N66" s="13" t="s">
        <v>556</v>
      </c>
      <c r="O66" s="13" t="s">
        <v>710</v>
      </c>
      <c r="P66" s="13" t="s">
        <v>509</v>
      </c>
      <c r="Q66" s="13" t="s">
        <v>1369</v>
      </c>
      <c r="R66" s="13" t="s">
        <v>1370</v>
      </c>
      <c r="S66" s="13"/>
    </row>
    <row r="67" spans="1:19" ht="19.899999999999999" customHeight="1">
      <c r="A67" s="213"/>
      <c r="B67" s="213"/>
      <c r="C67" s="214"/>
      <c r="D67" s="214"/>
      <c r="E67" s="214"/>
      <c r="F67" s="214"/>
      <c r="G67" s="214"/>
      <c r="H67" s="214"/>
      <c r="I67" s="214"/>
      <c r="J67" s="213"/>
      <c r="K67" s="218"/>
      <c r="L67" s="218"/>
      <c r="M67" s="13" t="s">
        <v>610</v>
      </c>
      <c r="N67" s="13" t="s">
        <v>563</v>
      </c>
      <c r="O67" s="13" t="s">
        <v>524</v>
      </c>
      <c r="P67" s="13" t="s">
        <v>509</v>
      </c>
      <c r="Q67" s="13" t="s">
        <v>611</v>
      </c>
      <c r="R67" s="13" t="s">
        <v>1371</v>
      </c>
      <c r="S67" s="13"/>
    </row>
    <row r="68" spans="1:19" ht="19.5" customHeight="1">
      <c r="A68" s="213"/>
      <c r="B68" s="213"/>
      <c r="C68" s="214"/>
      <c r="D68" s="214"/>
      <c r="E68" s="214"/>
      <c r="F68" s="214"/>
      <c r="G68" s="214"/>
      <c r="H68" s="214"/>
      <c r="I68" s="214"/>
      <c r="J68" s="213"/>
      <c r="K68" s="218"/>
      <c r="L68" s="218"/>
      <c r="M68" s="13" t="s">
        <v>1364</v>
      </c>
      <c r="N68" s="13" t="s">
        <v>548</v>
      </c>
      <c r="O68" s="13" t="s">
        <v>634</v>
      </c>
      <c r="P68" s="13" t="s">
        <v>509</v>
      </c>
      <c r="Q68" s="13" t="s">
        <v>1390</v>
      </c>
      <c r="R68" s="13" t="s">
        <v>1367</v>
      </c>
      <c r="S68" s="13"/>
    </row>
    <row r="69" spans="1:19" ht="19.899999999999999" customHeight="1">
      <c r="A69" s="213"/>
      <c r="B69" s="213"/>
      <c r="C69" s="214"/>
      <c r="D69" s="214"/>
      <c r="E69" s="214"/>
      <c r="F69" s="214"/>
      <c r="G69" s="214"/>
      <c r="H69" s="214"/>
      <c r="I69" s="214"/>
      <c r="J69" s="213"/>
      <c r="K69" s="218"/>
      <c r="L69" s="218" t="s">
        <v>522</v>
      </c>
      <c r="M69" s="13" t="s">
        <v>1372</v>
      </c>
      <c r="N69" s="13" t="s">
        <v>563</v>
      </c>
      <c r="O69" s="13" t="s">
        <v>524</v>
      </c>
      <c r="P69" s="13" t="s">
        <v>509</v>
      </c>
      <c r="Q69" s="13" t="s">
        <v>1373</v>
      </c>
      <c r="R69" s="13" t="s">
        <v>1371</v>
      </c>
      <c r="S69" s="13"/>
    </row>
    <row r="70" spans="1:19" ht="19.899999999999999" customHeight="1">
      <c r="A70" s="213"/>
      <c r="B70" s="213"/>
      <c r="C70" s="214"/>
      <c r="D70" s="214"/>
      <c r="E70" s="214"/>
      <c r="F70" s="214"/>
      <c r="G70" s="214"/>
      <c r="H70" s="214"/>
      <c r="I70" s="214"/>
      <c r="J70" s="213"/>
      <c r="K70" s="218"/>
      <c r="L70" s="218"/>
      <c r="M70" s="13" t="s">
        <v>1374</v>
      </c>
      <c r="N70" s="13" t="s">
        <v>563</v>
      </c>
      <c r="O70" s="13" t="s">
        <v>524</v>
      </c>
      <c r="P70" s="13" t="s">
        <v>509</v>
      </c>
      <c r="Q70" s="13" t="s">
        <v>1375</v>
      </c>
      <c r="R70" s="13" t="s">
        <v>1371</v>
      </c>
      <c r="S70" s="13"/>
    </row>
    <row r="71" spans="1:19" ht="19.899999999999999" customHeight="1">
      <c r="A71" s="213"/>
      <c r="B71" s="213"/>
      <c r="C71" s="214"/>
      <c r="D71" s="214"/>
      <c r="E71" s="214"/>
      <c r="F71" s="214"/>
      <c r="G71" s="214"/>
      <c r="H71" s="214"/>
      <c r="I71" s="214"/>
      <c r="J71" s="213"/>
      <c r="K71" s="218" t="s">
        <v>528</v>
      </c>
      <c r="L71" s="35" t="s">
        <v>529</v>
      </c>
      <c r="M71" s="13"/>
      <c r="N71" s="13"/>
      <c r="O71" s="13"/>
      <c r="P71" s="13"/>
      <c r="Q71" s="13"/>
      <c r="R71" s="13"/>
      <c r="S71" s="13"/>
    </row>
    <row r="72" spans="1:19" ht="19.899999999999999" customHeight="1">
      <c r="A72" s="213"/>
      <c r="B72" s="213"/>
      <c r="C72" s="214"/>
      <c r="D72" s="214"/>
      <c r="E72" s="214"/>
      <c r="F72" s="214"/>
      <c r="G72" s="214"/>
      <c r="H72" s="214"/>
      <c r="I72" s="214"/>
      <c r="J72" s="213"/>
      <c r="K72" s="218"/>
      <c r="L72" s="35" t="s">
        <v>530</v>
      </c>
      <c r="M72" s="13" t="s">
        <v>1376</v>
      </c>
      <c r="N72" s="13" t="s">
        <v>527</v>
      </c>
      <c r="O72" s="13" t="s">
        <v>532</v>
      </c>
      <c r="P72" s="13" t="s">
        <v>573</v>
      </c>
      <c r="Q72" s="13" t="s">
        <v>1377</v>
      </c>
      <c r="R72" s="13" t="s">
        <v>1378</v>
      </c>
      <c r="S72" s="13"/>
    </row>
    <row r="73" spans="1:19" ht="19.899999999999999" customHeight="1">
      <c r="A73" s="213"/>
      <c r="B73" s="213"/>
      <c r="C73" s="214"/>
      <c r="D73" s="214"/>
      <c r="E73" s="214"/>
      <c r="F73" s="214"/>
      <c r="G73" s="214"/>
      <c r="H73" s="214"/>
      <c r="I73" s="214"/>
      <c r="J73" s="213"/>
      <c r="K73" s="218"/>
      <c r="L73" s="35" t="s">
        <v>536</v>
      </c>
      <c r="M73" s="13" t="s">
        <v>1379</v>
      </c>
      <c r="N73" s="13" t="s">
        <v>548</v>
      </c>
      <c r="O73" s="13" t="s">
        <v>630</v>
      </c>
      <c r="P73" s="13" t="s">
        <v>509</v>
      </c>
      <c r="Q73" s="13" t="s">
        <v>1380</v>
      </c>
      <c r="R73" s="13" t="s">
        <v>1378</v>
      </c>
      <c r="S73" s="13"/>
    </row>
    <row r="74" spans="1:19" ht="19.899999999999999" customHeight="1">
      <c r="A74" s="213"/>
      <c r="B74" s="213"/>
      <c r="C74" s="214"/>
      <c r="D74" s="214"/>
      <c r="E74" s="214"/>
      <c r="F74" s="214"/>
      <c r="G74" s="214"/>
      <c r="H74" s="214"/>
      <c r="I74" s="214"/>
      <c r="J74" s="213"/>
      <c r="K74" s="218"/>
      <c r="L74" s="35" t="s">
        <v>537</v>
      </c>
      <c r="M74" s="13"/>
      <c r="N74" s="13"/>
      <c r="O74" s="13"/>
      <c r="P74" s="13"/>
      <c r="Q74" s="13"/>
      <c r="R74" s="13"/>
      <c r="S74" s="13"/>
    </row>
    <row r="75" spans="1:19" ht="19.899999999999999" customHeight="1">
      <c r="A75" s="213"/>
      <c r="B75" s="213"/>
      <c r="C75" s="214"/>
      <c r="D75" s="214"/>
      <c r="E75" s="214"/>
      <c r="F75" s="214"/>
      <c r="G75" s="214"/>
      <c r="H75" s="214"/>
      <c r="I75" s="214"/>
      <c r="J75" s="213"/>
      <c r="K75" s="218" t="s">
        <v>542</v>
      </c>
      <c r="L75" s="218" t="s">
        <v>543</v>
      </c>
      <c r="M75" s="13" t="s">
        <v>1381</v>
      </c>
      <c r="N75" s="13" t="s">
        <v>548</v>
      </c>
      <c r="O75" s="13" t="s">
        <v>545</v>
      </c>
      <c r="P75" s="13" t="s">
        <v>509</v>
      </c>
      <c r="Q75" s="13" t="s">
        <v>1382</v>
      </c>
      <c r="R75" s="13" t="s">
        <v>1371</v>
      </c>
      <c r="S75" s="13"/>
    </row>
    <row r="76" spans="1:19" ht="19.899999999999999" customHeight="1">
      <c r="A76" s="213"/>
      <c r="B76" s="213"/>
      <c r="C76" s="214"/>
      <c r="D76" s="214"/>
      <c r="E76" s="214"/>
      <c r="F76" s="214"/>
      <c r="G76" s="214"/>
      <c r="H76" s="214"/>
      <c r="I76" s="214"/>
      <c r="J76" s="213"/>
      <c r="K76" s="218"/>
      <c r="L76" s="218"/>
      <c r="M76" s="13" t="s">
        <v>1383</v>
      </c>
      <c r="N76" s="13" t="s">
        <v>548</v>
      </c>
      <c r="O76" s="13" t="s">
        <v>545</v>
      </c>
      <c r="P76" s="13" t="s">
        <v>509</v>
      </c>
      <c r="Q76" s="13" t="s">
        <v>1384</v>
      </c>
      <c r="R76" s="13" t="s">
        <v>1371</v>
      </c>
      <c r="S76" s="13"/>
    </row>
    <row r="77" spans="1:19" ht="19.899999999999999" customHeight="1">
      <c r="A77" s="213" t="s">
        <v>1115</v>
      </c>
      <c r="B77" s="213" t="s">
        <v>1116</v>
      </c>
      <c r="C77" s="214">
        <v>2641.5647199999999</v>
      </c>
      <c r="D77" s="214">
        <v>2641.5647199999999</v>
      </c>
      <c r="E77" s="214"/>
      <c r="F77" s="214"/>
      <c r="G77" s="214"/>
      <c r="H77" s="214">
        <v>2467.5727200000001</v>
      </c>
      <c r="I77" s="214">
        <v>173.99199999999999</v>
      </c>
      <c r="J77" s="213" t="s">
        <v>2</v>
      </c>
      <c r="K77" s="213" t="s">
        <v>504</v>
      </c>
      <c r="L77" s="13" t="s">
        <v>505</v>
      </c>
      <c r="M77" s="13" t="s">
        <v>551</v>
      </c>
      <c r="N77" s="13" t="s">
        <v>556</v>
      </c>
      <c r="O77" s="13" t="s">
        <v>1391</v>
      </c>
      <c r="P77" s="13" t="s">
        <v>555</v>
      </c>
      <c r="Q77" s="13" t="s">
        <v>1392</v>
      </c>
      <c r="R77" s="13" t="s">
        <v>1393</v>
      </c>
      <c r="S77" s="13"/>
    </row>
    <row r="78" spans="1:19" ht="19.899999999999999" customHeight="1">
      <c r="A78" s="213"/>
      <c r="B78" s="213"/>
      <c r="C78" s="214"/>
      <c r="D78" s="214"/>
      <c r="E78" s="214"/>
      <c r="F78" s="214"/>
      <c r="G78" s="214"/>
      <c r="H78" s="214"/>
      <c r="I78" s="214"/>
      <c r="J78" s="213"/>
      <c r="K78" s="213"/>
      <c r="L78" s="13" t="s">
        <v>511</v>
      </c>
      <c r="M78" s="13"/>
      <c r="N78" s="13"/>
      <c r="O78" s="13"/>
      <c r="P78" s="13"/>
      <c r="Q78" s="13"/>
      <c r="R78" s="13"/>
      <c r="S78" s="13"/>
    </row>
    <row r="79" spans="1:19" ht="19.899999999999999" customHeight="1">
      <c r="A79" s="213"/>
      <c r="B79" s="213"/>
      <c r="C79" s="214"/>
      <c r="D79" s="214"/>
      <c r="E79" s="214"/>
      <c r="F79" s="214"/>
      <c r="G79" s="214"/>
      <c r="H79" s="214"/>
      <c r="I79" s="214"/>
      <c r="J79" s="213"/>
      <c r="K79" s="213"/>
      <c r="L79" s="13" t="s">
        <v>512</v>
      </c>
      <c r="M79" s="13"/>
      <c r="N79" s="13"/>
      <c r="O79" s="13"/>
      <c r="P79" s="13"/>
      <c r="Q79" s="13"/>
      <c r="R79" s="13"/>
      <c r="S79" s="13"/>
    </row>
    <row r="80" spans="1:19" ht="19.5" customHeight="1">
      <c r="A80" s="213"/>
      <c r="B80" s="213"/>
      <c r="C80" s="214"/>
      <c r="D80" s="214"/>
      <c r="E80" s="214"/>
      <c r="F80" s="214"/>
      <c r="G80" s="214"/>
      <c r="H80" s="214"/>
      <c r="I80" s="214"/>
      <c r="J80" s="213"/>
      <c r="K80" s="218" t="s">
        <v>513</v>
      </c>
      <c r="L80" s="218" t="s">
        <v>514</v>
      </c>
      <c r="M80" s="13" t="s">
        <v>1394</v>
      </c>
      <c r="N80" s="13" t="s">
        <v>548</v>
      </c>
      <c r="O80" s="13" t="s">
        <v>1395</v>
      </c>
      <c r="P80" s="13" t="s">
        <v>637</v>
      </c>
      <c r="Q80" s="13" t="s">
        <v>1396</v>
      </c>
      <c r="R80" s="13" t="s">
        <v>1397</v>
      </c>
      <c r="S80" s="13"/>
    </row>
    <row r="81" spans="1:19" ht="19.5" customHeight="1">
      <c r="A81" s="213"/>
      <c r="B81" s="213"/>
      <c r="C81" s="214"/>
      <c r="D81" s="214"/>
      <c r="E81" s="214"/>
      <c r="F81" s="214"/>
      <c r="G81" s="214"/>
      <c r="H81" s="214"/>
      <c r="I81" s="214"/>
      <c r="J81" s="213"/>
      <c r="K81" s="218"/>
      <c r="L81" s="218"/>
      <c r="M81" s="13" t="s">
        <v>1398</v>
      </c>
      <c r="N81" s="13" t="s">
        <v>548</v>
      </c>
      <c r="O81" s="13" t="s">
        <v>1399</v>
      </c>
      <c r="P81" s="13" t="s">
        <v>1324</v>
      </c>
      <c r="Q81" s="13" t="s">
        <v>1400</v>
      </c>
      <c r="R81" s="13" t="s">
        <v>1401</v>
      </c>
      <c r="S81" s="13"/>
    </row>
    <row r="82" spans="1:19" ht="19.899999999999999" customHeight="1">
      <c r="A82" s="213"/>
      <c r="B82" s="213"/>
      <c r="C82" s="214"/>
      <c r="D82" s="214"/>
      <c r="E82" s="214"/>
      <c r="F82" s="214"/>
      <c r="G82" s="214"/>
      <c r="H82" s="214"/>
      <c r="I82" s="214"/>
      <c r="J82" s="213"/>
      <c r="K82" s="218"/>
      <c r="L82" s="218"/>
      <c r="M82" s="13" t="s">
        <v>1402</v>
      </c>
      <c r="N82" s="13" t="s">
        <v>563</v>
      </c>
      <c r="O82" s="13" t="s">
        <v>524</v>
      </c>
      <c r="P82" s="13" t="s">
        <v>509</v>
      </c>
      <c r="Q82" s="13" t="s">
        <v>1403</v>
      </c>
      <c r="R82" s="13" t="s">
        <v>1404</v>
      </c>
      <c r="S82" s="13"/>
    </row>
    <row r="83" spans="1:19" ht="19.899999999999999" customHeight="1">
      <c r="A83" s="213"/>
      <c r="B83" s="213"/>
      <c r="C83" s="214"/>
      <c r="D83" s="214"/>
      <c r="E83" s="214"/>
      <c r="F83" s="214"/>
      <c r="G83" s="214"/>
      <c r="H83" s="214"/>
      <c r="I83" s="214"/>
      <c r="J83" s="213"/>
      <c r="K83" s="218"/>
      <c r="L83" s="218"/>
      <c r="M83" s="13" t="s">
        <v>1350</v>
      </c>
      <c r="N83" s="13" t="s">
        <v>563</v>
      </c>
      <c r="O83" s="13" t="s">
        <v>1405</v>
      </c>
      <c r="P83" s="13" t="s">
        <v>637</v>
      </c>
      <c r="Q83" s="13" t="s">
        <v>1406</v>
      </c>
      <c r="R83" s="13" t="s">
        <v>1397</v>
      </c>
      <c r="S83" s="13"/>
    </row>
    <row r="84" spans="1:19" ht="19.899999999999999" customHeight="1">
      <c r="A84" s="213"/>
      <c r="B84" s="213"/>
      <c r="C84" s="214"/>
      <c r="D84" s="214"/>
      <c r="E84" s="214"/>
      <c r="F84" s="214"/>
      <c r="G84" s="214"/>
      <c r="H84" s="214"/>
      <c r="I84" s="214"/>
      <c r="J84" s="213"/>
      <c r="K84" s="218"/>
      <c r="L84" s="218" t="s">
        <v>518</v>
      </c>
      <c r="M84" s="13" t="s">
        <v>897</v>
      </c>
      <c r="N84" s="13" t="s">
        <v>563</v>
      </c>
      <c r="O84" s="13" t="s">
        <v>524</v>
      </c>
      <c r="P84" s="13" t="s">
        <v>509</v>
      </c>
      <c r="Q84" s="13" t="s">
        <v>898</v>
      </c>
      <c r="R84" s="13" t="s">
        <v>1404</v>
      </c>
      <c r="S84" s="13"/>
    </row>
    <row r="85" spans="1:19" ht="19.5" customHeight="1">
      <c r="A85" s="213"/>
      <c r="B85" s="213"/>
      <c r="C85" s="214"/>
      <c r="D85" s="214"/>
      <c r="E85" s="214"/>
      <c r="F85" s="214"/>
      <c r="G85" s="214"/>
      <c r="H85" s="214"/>
      <c r="I85" s="214"/>
      <c r="J85" s="213"/>
      <c r="K85" s="218"/>
      <c r="L85" s="218"/>
      <c r="M85" s="13" t="s">
        <v>1407</v>
      </c>
      <c r="N85" s="13" t="s">
        <v>548</v>
      </c>
      <c r="O85" s="13" t="s">
        <v>545</v>
      </c>
      <c r="P85" s="13" t="s">
        <v>509</v>
      </c>
      <c r="Q85" s="13" t="s">
        <v>1408</v>
      </c>
      <c r="R85" s="13" t="s">
        <v>1404</v>
      </c>
      <c r="S85" s="13"/>
    </row>
    <row r="86" spans="1:19" ht="19.899999999999999" customHeight="1">
      <c r="A86" s="213"/>
      <c r="B86" s="213"/>
      <c r="C86" s="214"/>
      <c r="D86" s="214"/>
      <c r="E86" s="214"/>
      <c r="F86" s="214"/>
      <c r="G86" s="214"/>
      <c r="H86" s="214"/>
      <c r="I86" s="214"/>
      <c r="J86" s="213"/>
      <c r="K86" s="218"/>
      <c r="L86" s="35" t="s">
        <v>522</v>
      </c>
      <c r="M86" s="13" t="s">
        <v>1372</v>
      </c>
      <c r="N86" s="13" t="s">
        <v>548</v>
      </c>
      <c r="O86" s="13" t="s">
        <v>663</v>
      </c>
      <c r="P86" s="13" t="s">
        <v>509</v>
      </c>
      <c r="Q86" s="13" t="s">
        <v>1409</v>
      </c>
      <c r="R86" s="13" t="s">
        <v>1404</v>
      </c>
      <c r="S86" s="13"/>
    </row>
    <row r="87" spans="1:19" ht="19.899999999999999" customHeight="1">
      <c r="A87" s="213"/>
      <c r="B87" s="213"/>
      <c r="C87" s="214"/>
      <c r="D87" s="214"/>
      <c r="E87" s="214"/>
      <c r="F87" s="214"/>
      <c r="G87" s="214"/>
      <c r="H87" s="214"/>
      <c r="I87" s="214"/>
      <c r="J87" s="213"/>
      <c r="K87" s="218" t="s">
        <v>528</v>
      </c>
      <c r="L87" s="35" t="s">
        <v>529</v>
      </c>
      <c r="M87" s="13"/>
      <c r="N87" s="13"/>
      <c r="O87" s="13"/>
      <c r="P87" s="13"/>
      <c r="Q87" s="13"/>
      <c r="R87" s="13"/>
      <c r="S87" s="13"/>
    </row>
    <row r="88" spans="1:19" ht="19.5" customHeight="1">
      <c r="A88" s="213"/>
      <c r="B88" s="213"/>
      <c r="C88" s="214"/>
      <c r="D88" s="214"/>
      <c r="E88" s="214"/>
      <c r="F88" s="214"/>
      <c r="G88" s="214"/>
      <c r="H88" s="214"/>
      <c r="I88" s="214"/>
      <c r="J88" s="213"/>
      <c r="K88" s="218"/>
      <c r="L88" s="218" t="s">
        <v>530</v>
      </c>
      <c r="M88" s="13" t="s">
        <v>1410</v>
      </c>
      <c r="N88" s="13" t="s">
        <v>548</v>
      </c>
      <c r="O88" s="13" t="s">
        <v>205</v>
      </c>
      <c r="P88" s="13" t="s">
        <v>509</v>
      </c>
      <c r="Q88" s="13" t="s">
        <v>1411</v>
      </c>
      <c r="R88" s="13" t="s">
        <v>1371</v>
      </c>
      <c r="S88" s="13"/>
    </row>
    <row r="89" spans="1:19" ht="19.5" customHeight="1">
      <c r="A89" s="213"/>
      <c r="B89" s="213"/>
      <c r="C89" s="214"/>
      <c r="D89" s="214"/>
      <c r="E89" s="214"/>
      <c r="F89" s="214"/>
      <c r="G89" s="214"/>
      <c r="H89" s="214"/>
      <c r="I89" s="214"/>
      <c r="J89" s="213"/>
      <c r="K89" s="218"/>
      <c r="L89" s="218"/>
      <c r="M89" s="13" t="s">
        <v>1303</v>
      </c>
      <c r="N89" s="13" t="s">
        <v>556</v>
      </c>
      <c r="O89" s="13" t="s">
        <v>585</v>
      </c>
      <c r="P89" s="13" t="s">
        <v>509</v>
      </c>
      <c r="Q89" s="13" t="s">
        <v>1304</v>
      </c>
      <c r="R89" s="13" t="s">
        <v>1305</v>
      </c>
      <c r="S89" s="13"/>
    </row>
    <row r="90" spans="1:19" ht="59.45" customHeight="1">
      <c r="A90" s="213"/>
      <c r="B90" s="213"/>
      <c r="C90" s="214"/>
      <c r="D90" s="214"/>
      <c r="E90" s="214"/>
      <c r="F90" s="214"/>
      <c r="G90" s="214"/>
      <c r="H90" s="214"/>
      <c r="I90" s="214"/>
      <c r="J90" s="213"/>
      <c r="K90" s="218"/>
      <c r="L90" s="35" t="s">
        <v>536</v>
      </c>
      <c r="M90" s="13" t="s">
        <v>1293</v>
      </c>
      <c r="N90" s="13" t="s">
        <v>527</v>
      </c>
      <c r="O90" s="13" t="s">
        <v>532</v>
      </c>
      <c r="P90" s="13" t="s">
        <v>1412</v>
      </c>
      <c r="Q90" s="13" t="s">
        <v>1413</v>
      </c>
      <c r="R90" s="13" t="s">
        <v>1295</v>
      </c>
      <c r="S90" s="13"/>
    </row>
    <row r="91" spans="1:19" ht="39.6" customHeight="1">
      <c r="A91" s="213"/>
      <c r="B91" s="213"/>
      <c r="C91" s="214"/>
      <c r="D91" s="214"/>
      <c r="E91" s="214"/>
      <c r="F91" s="214"/>
      <c r="G91" s="214"/>
      <c r="H91" s="214"/>
      <c r="I91" s="214"/>
      <c r="J91" s="213"/>
      <c r="K91" s="218"/>
      <c r="L91" s="35" t="s">
        <v>537</v>
      </c>
      <c r="M91" s="13" t="s">
        <v>1414</v>
      </c>
      <c r="N91" s="13" t="s">
        <v>527</v>
      </c>
      <c r="O91" s="13" t="s">
        <v>1415</v>
      </c>
      <c r="P91" s="13" t="s">
        <v>1416</v>
      </c>
      <c r="Q91" s="13" t="s">
        <v>1417</v>
      </c>
      <c r="R91" s="13" t="s">
        <v>1295</v>
      </c>
      <c r="S91" s="13"/>
    </row>
    <row r="92" spans="1:19" ht="19.899999999999999" customHeight="1">
      <c r="A92" s="213"/>
      <c r="B92" s="213"/>
      <c r="C92" s="214"/>
      <c r="D92" s="214"/>
      <c r="E92" s="214"/>
      <c r="F92" s="214"/>
      <c r="G92" s="214"/>
      <c r="H92" s="214"/>
      <c r="I92" s="214"/>
      <c r="J92" s="213"/>
      <c r="K92" s="35" t="s">
        <v>542</v>
      </c>
      <c r="L92" s="35" t="s">
        <v>543</v>
      </c>
      <c r="M92" s="13" t="s">
        <v>578</v>
      </c>
      <c r="N92" s="13" t="s">
        <v>548</v>
      </c>
      <c r="O92" s="13" t="s">
        <v>891</v>
      </c>
      <c r="P92" s="13" t="s">
        <v>1418</v>
      </c>
      <c r="Q92" s="13" t="s">
        <v>1419</v>
      </c>
      <c r="R92" s="13" t="s">
        <v>1126</v>
      </c>
      <c r="S92" s="13"/>
    </row>
    <row r="93" spans="1:19" ht="19.899999999999999" customHeight="1">
      <c r="A93" s="213" t="s">
        <v>1420</v>
      </c>
      <c r="B93" s="213" t="s">
        <v>1421</v>
      </c>
      <c r="C93" s="214">
        <v>203.10574199999999</v>
      </c>
      <c r="D93" s="214">
        <v>203.10574199999999</v>
      </c>
      <c r="E93" s="214"/>
      <c r="F93" s="214"/>
      <c r="G93" s="214"/>
      <c r="H93" s="214">
        <v>203.10574199999999</v>
      </c>
      <c r="I93" s="214"/>
      <c r="J93" s="213" t="s">
        <v>1422</v>
      </c>
      <c r="K93" s="213" t="s">
        <v>504</v>
      </c>
      <c r="L93" s="13" t="s">
        <v>505</v>
      </c>
      <c r="M93" s="13" t="s">
        <v>1423</v>
      </c>
      <c r="N93" s="13" t="s">
        <v>556</v>
      </c>
      <c r="O93" s="13" t="s">
        <v>1424</v>
      </c>
      <c r="P93" s="13" t="s">
        <v>555</v>
      </c>
      <c r="Q93" s="13" t="s">
        <v>1425</v>
      </c>
      <c r="R93" s="13" t="s">
        <v>1426</v>
      </c>
      <c r="S93" s="13"/>
    </row>
    <row r="94" spans="1:19" ht="19.899999999999999" customHeight="1">
      <c r="A94" s="213"/>
      <c r="B94" s="213"/>
      <c r="C94" s="214"/>
      <c r="D94" s="214"/>
      <c r="E94" s="214"/>
      <c r="F94" s="214"/>
      <c r="G94" s="214"/>
      <c r="H94" s="214"/>
      <c r="I94" s="214"/>
      <c r="J94" s="213"/>
      <c r="K94" s="213"/>
      <c r="L94" s="13" t="s">
        <v>511</v>
      </c>
      <c r="M94" s="13"/>
      <c r="N94" s="13"/>
      <c r="O94" s="13"/>
      <c r="P94" s="13"/>
      <c r="Q94" s="13"/>
      <c r="R94" s="13"/>
      <c r="S94" s="13"/>
    </row>
    <row r="95" spans="1:19" ht="19.899999999999999" customHeight="1">
      <c r="A95" s="213"/>
      <c r="B95" s="213"/>
      <c r="C95" s="214"/>
      <c r="D95" s="214"/>
      <c r="E95" s="214"/>
      <c r="F95" s="214"/>
      <c r="G95" s="214"/>
      <c r="H95" s="214"/>
      <c r="I95" s="214"/>
      <c r="J95" s="213"/>
      <c r="K95" s="213"/>
      <c r="L95" s="13" t="s">
        <v>512</v>
      </c>
      <c r="M95" s="13"/>
      <c r="N95" s="13"/>
      <c r="O95" s="13"/>
      <c r="P95" s="13"/>
      <c r="Q95" s="13"/>
      <c r="R95" s="13"/>
      <c r="S95" s="13"/>
    </row>
    <row r="96" spans="1:19" ht="19.899999999999999" customHeight="1">
      <c r="A96" s="213"/>
      <c r="B96" s="213"/>
      <c r="C96" s="214"/>
      <c r="D96" s="214"/>
      <c r="E96" s="214"/>
      <c r="F96" s="214"/>
      <c r="G96" s="214"/>
      <c r="H96" s="214"/>
      <c r="I96" s="214"/>
      <c r="J96" s="213"/>
      <c r="K96" s="218" t="s">
        <v>513</v>
      </c>
      <c r="L96" s="218" t="s">
        <v>514</v>
      </c>
      <c r="M96" s="13" t="s">
        <v>1427</v>
      </c>
      <c r="N96" s="13" t="s">
        <v>548</v>
      </c>
      <c r="O96" s="13" t="s">
        <v>1235</v>
      </c>
      <c r="P96" s="13" t="s">
        <v>1428</v>
      </c>
      <c r="Q96" s="13" t="s">
        <v>1429</v>
      </c>
      <c r="R96" s="13" t="s">
        <v>1430</v>
      </c>
      <c r="S96" s="13"/>
    </row>
    <row r="97" spans="1:19" ht="19.5" customHeight="1">
      <c r="A97" s="213"/>
      <c r="B97" s="213"/>
      <c r="C97" s="214"/>
      <c r="D97" s="214"/>
      <c r="E97" s="214"/>
      <c r="F97" s="214"/>
      <c r="G97" s="214"/>
      <c r="H97" s="214"/>
      <c r="I97" s="214"/>
      <c r="J97" s="213"/>
      <c r="K97" s="218"/>
      <c r="L97" s="218"/>
      <c r="M97" s="13" t="s">
        <v>1431</v>
      </c>
      <c r="N97" s="13" t="s">
        <v>548</v>
      </c>
      <c r="O97" s="13" t="s">
        <v>733</v>
      </c>
      <c r="P97" s="13" t="s">
        <v>637</v>
      </c>
      <c r="Q97" s="13" t="s">
        <v>1432</v>
      </c>
      <c r="R97" s="13" t="s">
        <v>1433</v>
      </c>
      <c r="S97" s="13"/>
    </row>
    <row r="98" spans="1:19" ht="19.5" customHeight="1">
      <c r="A98" s="213"/>
      <c r="B98" s="213"/>
      <c r="C98" s="214"/>
      <c r="D98" s="214"/>
      <c r="E98" s="214"/>
      <c r="F98" s="214"/>
      <c r="G98" s="214"/>
      <c r="H98" s="214"/>
      <c r="I98" s="214"/>
      <c r="J98" s="213"/>
      <c r="K98" s="218"/>
      <c r="L98" s="218" t="s">
        <v>518</v>
      </c>
      <c r="M98" s="13" t="s">
        <v>1127</v>
      </c>
      <c r="N98" s="13" t="s">
        <v>548</v>
      </c>
      <c r="O98" s="13" t="s">
        <v>891</v>
      </c>
      <c r="P98" s="13" t="s">
        <v>509</v>
      </c>
      <c r="Q98" s="13" t="s">
        <v>1434</v>
      </c>
      <c r="R98" s="13" t="s">
        <v>1435</v>
      </c>
      <c r="S98" s="13"/>
    </row>
    <row r="99" spans="1:19" ht="19.5" customHeight="1">
      <c r="A99" s="213"/>
      <c r="B99" s="213"/>
      <c r="C99" s="214"/>
      <c r="D99" s="214"/>
      <c r="E99" s="214"/>
      <c r="F99" s="214"/>
      <c r="G99" s="214"/>
      <c r="H99" s="214"/>
      <c r="I99" s="214"/>
      <c r="J99" s="213"/>
      <c r="K99" s="218"/>
      <c r="L99" s="218"/>
      <c r="M99" s="13" t="s">
        <v>1301</v>
      </c>
      <c r="N99" s="13" t="s">
        <v>548</v>
      </c>
      <c r="O99" s="13" t="s">
        <v>891</v>
      </c>
      <c r="P99" s="13" t="s">
        <v>509</v>
      </c>
      <c r="Q99" s="13" t="s">
        <v>1436</v>
      </c>
      <c r="R99" s="13" t="s">
        <v>1435</v>
      </c>
      <c r="S99" s="13"/>
    </row>
    <row r="100" spans="1:19" ht="19.899999999999999" customHeight="1">
      <c r="A100" s="213"/>
      <c r="B100" s="213"/>
      <c r="C100" s="214"/>
      <c r="D100" s="214"/>
      <c r="E100" s="214"/>
      <c r="F100" s="214"/>
      <c r="G100" s="214"/>
      <c r="H100" s="214"/>
      <c r="I100" s="214"/>
      <c r="J100" s="213"/>
      <c r="K100" s="218"/>
      <c r="L100" s="35" t="s">
        <v>522</v>
      </c>
      <c r="M100" s="13" t="s">
        <v>1437</v>
      </c>
      <c r="N100" s="13" t="s">
        <v>527</v>
      </c>
      <c r="O100" s="13" t="s">
        <v>1438</v>
      </c>
      <c r="P100" s="13" t="s">
        <v>573</v>
      </c>
      <c r="Q100" s="13" t="s">
        <v>1439</v>
      </c>
      <c r="R100" s="13" t="s">
        <v>1440</v>
      </c>
      <c r="S100" s="13"/>
    </row>
    <row r="101" spans="1:19" ht="19.899999999999999" customHeight="1">
      <c r="A101" s="213"/>
      <c r="B101" s="213"/>
      <c r="C101" s="214"/>
      <c r="D101" s="214"/>
      <c r="E101" s="214"/>
      <c r="F101" s="214"/>
      <c r="G101" s="214"/>
      <c r="H101" s="214"/>
      <c r="I101" s="214"/>
      <c r="J101" s="213"/>
      <c r="K101" s="218" t="s">
        <v>528</v>
      </c>
      <c r="L101" s="35" t="s">
        <v>529</v>
      </c>
      <c r="M101" s="13"/>
      <c r="N101" s="13"/>
      <c r="O101" s="13"/>
      <c r="P101" s="13"/>
      <c r="Q101" s="13"/>
      <c r="R101" s="13"/>
      <c r="S101" s="13"/>
    </row>
    <row r="102" spans="1:19" ht="39.6" customHeight="1">
      <c r="A102" s="213"/>
      <c r="B102" s="213"/>
      <c r="C102" s="214"/>
      <c r="D102" s="214"/>
      <c r="E102" s="214"/>
      <c r="F102" s="214"/>
      <c r="G102" s="214"/>
      <c r="H102" s="214"/>
      <c r="I102" s="214"/>
      <c r="J102" s="213"/>
      <c r="K102" s="218"/>
      <c r="L102" s="35" t="s">
        <v>530</v>
      </c>
      <c r="M102" s="13" t="s">
        <v>1441</v>
      </c>
      <c r="N102" s="13" t="s">
        <v>527</v>
      </c>
      <c r="O102" s="13" t="s">
        <v>532</v>
      </c>
      <c r="P102" s="13" t="s">
        <v>573</v>
      </c>
      <c r="Q102" s="13" t="s">
        <v>1441</v>
      </c>
      <c r="R102" s="13" t="s">
        <v>1440</v>
      </c>
      <c r="S102" s="13"/>
    </row>
    <row r="103" spans="1:19" ht="19.899999999999999" customHeight="1">
      <c r="A103" s="213"/>
      <c r="B103" s="213"/>
      <c r="C103" s="214"/>
      <c r="D103" s="214"/>
      <c r="E103" s="214"/>
      <c r="F103" s="214"/>
      <c r="G103" s="214"/>
      <c r="H103" s="214"/>
      <c r="I103" s="214"/>
      <c r="J103" s="213"/>
      <c r="K103" s="218"/>
      <c r="L103" s="35" t="s">
        <v>536</v>
      </c>
      <c r="M103" s="13"/>
      <c r="N103" s="13"/>
      <c r="O103" s="13"/>
      <c r="P103" s="13"/>
      <c r="Q103" s="13"/>
      <c r="R103" s="13"/>
      <c r="S103" s="13"/>
    </row>
    <row r="104" spans="1:19" ht="19.899999999999999" customHeight="1">
      <c r="A104" s="213"/>
      <c r="B104" s="213"/>
      <c r="C104" s="214"/>
      <c r="D104" s="214"/>
      <c r="E104" s="214"/>
      <c r="F104" s="214"/>
      <c r="G104" s="214"/>
      <c r="H104" s="214"/>
      <c r="I104" s="214"/>
      <c r="J104" s="213"/>
      <c r="K104" s="218"/>
      <c r="L104" s="35" t="s">
        <v>537</v>
      </c>
      <c r="M104" s="13"/>
      <c r="N104" s="13"/>
      <c r="O104" s="13"/>
      <c r="P104" s="13"/>
      <c r="Q104" s="13"/>
      <c r="R104" s="13"/>
      <c r="S104" s="13"/>
    </row>
    <row r="105" spans="1:19" ht="19.899999999999999" customHeight="1">
      <c r="A105" s="213"/>
      <c r="B105" s="213"/>
      <c r="C105" s="214"/>
      <c r="D105" s="214"/>
      <c r="E105" s="214"/>
      <c r="F105" s="214"/>
      <c r="G105" s="214"/>
      <c r="H105" s="214"/>
      <c r="I105" s="214"/>
      <c r="J105" s="213"/>
      <c r="K105" s="218" t="s">
        <v>542</v>
      </c>
      <c r="L105" s="218" t="s">
        <v>543</v>
      </c>
      <c r="M105" s="13" t="s">
        <v>1442</v>
      </c>
      <c r="N105" s="13" t="s">
        <v>548</v>
      </c>
      <c r="O105" s="13" t="s">
        <v>545</v>
      </c>
      <c r="P105" s="13" t="s">
        <v>509</v>
      </c>
      <c r="Q105" s="13" t="s">
        <v>1443</v>
      </c>
      <c r="R105" s="13" t="s">
        <v>1435</v>
      </c>
      <c r="S105" s="13"/>
    </row>
    <row r="106" spans="1:19" ht="19.899999999999999" customHeight="1">
      <c r="A106" s="213"/>
      <c r="B106" s="213"/>
      <c r="C106" s="214"/>
      <c r="D106" s="214"/>
      <c r="E106" s="214"/>
      <c r="F106" s="214"/>
      <c r="G106" s="214"/>
      <c r="H106" s="214"/>
      <c r="I106" s="214"/>
      <c r="J106" s="213"/>
      <c r="K106" s="218"/>
      <c r="L106" s="218"/>
      <c r="M106" s="13" t="s">
        <v>1444</v>
      </c>
      <c r="N106" s="13" t="s">
        <v>548</v>
      </c>
      <c r="O106" s="13" t="s">
        <v>545</v>
      </c>
      <c r="P106" s="13" t="s">
        <v>509</v>
      </c>
      <c r="Q106" s="13" t="s">
        <v>1445</v>
      </c>
      <c r="R106" s="13" t="s">
        <v>1435</v>
      </c>
      <c r="S106" s="13"/>
    </row>
    <row r="107" spans="1:19" ht="19.899999999999999" customHeight="1">
      <c r="A107" s="213" t="s">
        <v>1446</v>
      </c>
      <c r="B107" s="213" t="s">
        <v>1447</v>
      </c>
      <c r="C107" s="214">
        <v>96.779600000000002</v>
      </c>
      <c r="D107" s="214">
        <v>96.779600000000002</v>
      </c>
      <c r="E107" s="214"/>
      <c r="F107" s="214"/>
      <c r="G107" s="214"/>
      <c r="H107" s="214">
        <v>96.779600000000002</v>
      </c>
      <c r="I107" s="214"/>
      <c r="J107" s="213" t="s">
        <v>1448</v>
      </c>
      <c r="K107" s="213" t="s">
        <v>504</v>
      </c>
      <c r="L107" s="13" t="s">
        <v>505</v>
      </c>
      <c r="M107" s="13" t="s">
        <v>551</v>
      </c>
      <c r="N107" s="13" t="s">
        <v>556</v>
      </c>
      <c r="O107" s="13" t="s">
        <v>1449</v>
      </c>
      <c r="P107" s="13" t="s">
        <v>555</v>
      </c>
      <c r="Q107" s="13" t="s">
        <v>1450</v>
      </c>
      <c r="R107" s="13" t="s">
        <v>1451</v>
      </c>
      <c r="S107" s="13"/>
    </row>
    <row r="108" spans="1:19" ht="19.899999999999999" customHeight="1">
      <c r="A108" s="213"/>
      <c r="B108" s="213"/>
      <c r="C108" s="214"/>
      <c r="D108" s="214"/>
      <c r="E108" s="214"/>
      <c r="F108" s="214"/>
      <c r="G108" s="214"/>
      <c r="H108" s="214"/>
      <c r="I108" s="214"/>
      <c r="J108" s="213"/>
      <c r="K108" s="213"/>
      <c r="L108" s="13" t="s">
        <v>511</v>
      </c>
      <c r="M108" s="13"/>
      <c r="N108" s="13"/>
      <c r="O108" s="13"/>
      <c r="P108" s="13"/>
      <c r="Q108" s="13"/>
      <c r="R108" s="13"/>
      <c r="S108" s="13"/>
    </row>
    <row r="109" spans="1:19" ht="19.899999999999999" customHeight="1">
      <c r="A109" s="213"/>
      <c r="B109" s="213"/>
      <c r="C109" s="214"/>
      <c r="D109" s="214"/>
      <c r="E109" s="214"/>
      <c r="F109" s="214"/>
      <c r="G109" s="214"/>
      <c r="H109" s="214"/>
      <c r="I109" s="214"/>
      <c r="J109" s="213"/>
      <c r="K109" s="213"/>
      <c r="L109" s="13" t="s">
        <v>512</v>
      </c>
      <c r="M109" s="13"/>
      <c r="N109" s="13"/>
      <c r="O109" s="13"/>
      <c r="P109" s="13"/>
      <c r="Q109" s="13"/>
      <c r="R109" s="13"/>
      <c r="S109" s="13"/>
    </row>
    <row r="110" spans="1:19" ht="19.5" customHeight="1">
      <c r="A110" s="213"/>
      <c r="B110" s="213"/>
      <c r="C110" s="214"/>
      <c r="D110" s="214"/>
      <c r="E110" s="214"/>
      <c r="F110" s="214"/>
      <c r="G110" s="214"/>
      <c r="H110" s="214"/>
      <c r="I110" s="214"/>
      <c r="J110" s="213"/>
      <c r="K110" s="218" t="s">
        <v>513</v>
      </c>
      <c r="L110" s="35" t="s">
        <v>514</v>
      </c>
      <c r="M110" s="13" t="s">
        <v>838</v>
      </c>
      <c r="N110" s="13" t="s">
        <v>548</v>
      </c>
      <c r="O110" s="13" t="s">
        <v>891</v>
      </c>
      <c r="P110" s="13" t="s">
        <v>509</v>
      </c>
      <c r="Q110" s="13" t="s">
        <v>1452</v>
      </c>
      <c r="R110" s="13" t="s">
        <v>1453</v>
      </c>
      <c r="S110" s="13"/>
    </row>
    <row r="111" spans="1:19" ht="19.899999999999999" customHeight="1">
      <c r="A111" s="213"/>
      <c r="B111" s="213"/>
      <c r="C111" s="214"/>
      <c r="D111" s="214"/>
      <c r="E111" s="214"/>
      <c r="F111" s="214"/>
      <c r="G111" s="214"/>
      <c r="H111" s="214"/>
      <c r="I111" s="214"/>
      <c r="J111" s="213"/>
      <c r="K111" s="218"/>
      <c r="L111" s="35" t="s">
        <v>518</v>
      </c>
      <c r="M111" s="13" t="s">
        <v>1454</v>
      </c>
      <c r="N111" s="13" t="s">
        <v>563</v>
      </c>
      <c r="O111" s="13" t="s">
        <v>524</v>
      </c>
      <c r="P111" s="13" t="s">
        <v>509</v>
      </c>
      <c r="Q111" s="13" t="s">
        <v>1455</v>
      </c>
      <c r="R111" s="13" t="s">
        <v>899</v>
      </c>
      <c r="S111" s="13"/>
    </row>
    <row r="112" spans="1:19" ht="19.899999999999999" customHeight="1">
      <c r="A112" s="213"/>
      <c r="B112" s="213"/>
      <c r="C112" s="214"/>
      <c r="D112" s="214"/>
      <c r="E112" s="214"/>
      <c r="F112" s="214"/>
      <c r="G112" s="214"/>
      <c r="H112" s="214"/>
      <c r="I112" s="214"/>
      <c r="J112" s="213"/>
      <c r="K112" s="218"/>
      <c r="L112" s="35" t="s">
        <v>522</v>
      </c>
      <c r="M112" s="13" t="s">
        <v>1456</v>
      </c>
      <c r="N112" s="13" t="s">
        <v>548</v>
      </c>
      <c r="O112" s="13" t="s">
        <v>891</v>
      </c>
      <c r="P112" s="13" t="s">
        <v>509</v>
      </c>
      <c r="Q112" s="13" t="s">
        <v>1457</v>
      </c>
      <c r="R112" s="13" t="s">
        <v>642</v>
      </c>
      <c r="S112" s="13"/>
    </row>
    <row r="113" spans="1:19" ht="19.899999999999999" customHeight="1">
      <c r="A113" s="213"/>
      <c r="B113" s="213"/>
      <c r="C113" s="214"/>
      <c r="D113" s="214"/>
      <c r="E113" s="214"/>
      <c r="F113" s="214"/>
      <c r="G113" s="214"/>
      <c r="H113" s="214"/>
      <c r="I113" s="214"/>
      <c r="J113" s="213"/>
      <c r="K113" s="218" t="s">
        <v>528</v>
      </c>
      <c r="L113" s="35" t="s">
        <v>529</v>
      </c>
      <c r="M113" s="13"/>
      <c r="N113" s="13"/>
      <c r="O113" s="13"/>
      <c r="P113" s="13"/>
      <c r="Q113" s="13"/>
      <c r="R113" s="13"/>
      <c r="S113" s="13"/>
    </row>
    <row r="114" spans="1:19" ht="19.899999999999999" customHeight="1">
      <c r="A114" s="213"/>
      <c r="B114" s="213"/>
      <c r="C114" s="214"/>
      <c r="D114" s="214"/>
      <c r="E114" s="214"/>
      <c r="F114" s="214"/>
      <c r="G114" s="214"/>
      <c r="H114" s="214"/>
      <c r="I114" s="214"/>
      <c r="J114" s="213"/>
      <c r="K114" s="218"/>
      <c r="L114" s="35" t="s">
        <v>530</v>
      </c>
      <c r="M114" s="13" t="s">
        <v>1458</v>
      </c>
      <c r="N114" s="13" t="s">
        <v>563</v>
      </c>
      <c r="O114" s="13" t="s">
        <v>524</v>
      </c>
      <c r="P114" s="13" t="s">
        <v>509</v>
      </c>
      <c r="Q114" s="13" t="s">
        <v>1459</v>
      </c>
      <c r="R114" s="13" t="s">
        <v>899</v>
      </c>
      <c r="S114" s="13"/>
    </row>
    <row r="115" spans="1:19" ht="19.899999999999999" customHeight="1">
      <c r="A115" s="213"/>
      <c r="B115" s="213"/>
      <c r="C115" s="214"/>
      <c r="D115" s="214"/>
      <c r="E115" s="214"/>
      <c r="F115" s="214"/>
      <c r="G115" s="214"/>
      <c r="H115" s="214"/>
      <c r="I115" s="214"/>
      <c r="J115" s="213"/>
      <c r="K115" s="218"/>
      <c r="L115" s="35" t="s">
        <v>536</v>
      </c>
      <c r="M115" s="13"/>
      <c r="N115" s="13"/>
      <c r="O115" s="13"/>
      <c r="P115" s="13"/>
      <c r="Q115" s="13"/>
      <c r="R115" s="13"/>
      <c r="S115" s="13"/>
    </row>
    <row r="116" spans="1:19" ht="19.899999999999999" customHeight="1">
      <c r="A116" s="213"/>
      <c r="B116" s="213"/>
      <c r="C116" s="214"/>
      <c r="D116" s="214"/>
      <c r="E116" s="214"/>
      <c r="F116" s="214"/>
      <c r="G116" s="214"/>
      <c r="H116" s="214"/>
      <c r="I116" s="214"/>
      <c r="J116" s="213"/>
      <c r="K116" s="218"/>
      <c r="L116" s="35" t="s">
        <v>537</v>
      </c>
      <c r="M116" s="13" t="s">
        <v>1460</v>
      </c>
      <c r="N116" s="13" t="s">
        <v>527</v>
      </c>
      <c r="O116" s="13" t="s">
        <v>1461</v>
      </c>
      <c r="P116" s="13" t="s">
        <v>573</v>
      </c>
      <c r="Q116" s="13" t="s">
        <v>1462</v>
      </c>
      <c r="R116" s="13" t="s">
        <v>1463</v>
      </c>
      <c r="S116" s="13"/>
    </row>
    <row r="117" spans="1:19" ht="19.899999999999999" customHeight="1">
      <c r="A117" s="213"/>
      <c r="B117" s="213"/>
      <c r="C117" s="214"/>
      <c r="D117" s="214"/>
      <c r="E117" s="214"/>
      <c r="F117" s="214"/>
      <c r="G117" s="214"/>
      <c r="H117" s="214"/>
      <c r="I117" s="214"/>
      <c r="J117" s="213"/>
      <c r="K117" s="35" t="s">
        <v>542</v>
      </c>
      <c r="L117" s="35" t="s">
        <v>543</v>
      </c>
      <c r="M117" s="13" t="s">
        <v>878</v>
      </c>
      <c r="N117" s="13" t="s">
        <v>548</v>
      </c>
      <c r="O117" s="13" t="s">
        <v>545</v>
      </c>
      <c r="P117" s="13" t="s">
        <v>509</v>
      </c>
      <c r="Q117" s="13" t="s">
        <v>1464</v>
      </c>
      <c r="R117" s="13" t="s">
        <v>642</v>
      </c>
      <c r="S117" s="13"/>
    </row>
    <row r="118" spans="1:19" ht="19.899999999999999" customHeight="1">
      <c r="A118" s="213" t="s">
        <v>1465</v>
      </c>
      <c r="B118" s="213" t="s">
        <v>1466</v>
      </c>
      <c r="C118" s="214">
        <v>174.002926</v>
      </c>
      <c r="D118" s="214">
        <v>174.002926</v>
      </c>
      <c r="E118" s="214"/>
      <c r="F118" s="214"/>
      <c r="G118" s="214"/>
      <c r="H118" s="214">
        <v>174.002926</v>
      </c>
      <c r="I118" s="214"/>
      <c r="J118" s="213" t="s">
        <v>1467</v>
      </c>
      <c r="K118" s="213" t="s">
        <v>504</v>
      </c>
      <c r="L118" s="13" t="s">
        <v>505</v>
      </c>
      <c r="M118" s="13" t="s">
        <v>551</v>
      </c>
      <c r="N118" s="13" t="s">
        <v>556</v>
      </c>
      <c r="O118" s="13" t="s">
        <v>1468</v>
      </c>
      <c r="P118" s="13" t="s">
        <v>555</v>
      </c>
      <c r="Q118" s="13" t="s">
        <v>1469</v>
      </c>
      <c r="R118" s="13" t="s">
        <v>889</v>
      </c>
      <c r="S118" s="13"/>
    </row>
    <row r="119" spans="1:19" ht="19.899999999999999" customHeight="1">
      <c r="A119" s="213"/>
      <c r="B119" s="213"/>
      <c r="C119" s="214"/>
      <c r="D119" s="214"/>
      <c r="E119" s="214"/>
      <c r="F119" s="214"/>
      <c r="G119" s="214"/>
      <c r="H119" s="214"/>
      <c r="I119" s="214"/>
      <c r="J119" s="213"/>
      <c r="K119" s="213"/>
      <c r="L119" s="13" t="s">
        <v>511</v>
      </c>
      <c r="M119" s="13"/>
      <c r="N119" s="13"/>
      <c r="O119" s="13"/>
      <c r="P119" s="13"/>
      <c r="Q119" s="13"/>
      <c r="R119" s="13"/>
      <c r="S119" s="13"/>
    </row>
    <row r="120" spans="1:19" ht="19.899999999999999" customHeight="1">
      <c r="A120" s="213"/>
      <c r="B120" s="213"/>
      <c r="C120" s="214"/>
      <c r="D120" s="214"/>
      <c r="E120" s="214"/>
      <c r="F120" s="214"/>
      <c r="G120" s="214"/>
      <c r="H120" s="214"/>
      <c r="I120" s="214"/>
      <c r="J120" s="213"/>
      <c r="K120" s="213"/>
      <c r="L120" s="13" t="s">
        <v>512</v>
      </c>
      <c r="M120" s="13"/>
      <c r="N120" s="13"/>
      <c r="O120" s="13"/>
      <c r="P120" s="13"/>
      <c r="Q120" s="13"/>
      <c r="R120" s="13"/>
      <c r="S120" s="13"/>
    </row>
    <row r="121" spans="1:19" ht="19.5" customHeight="1">
      <c r="A121" s="213"/>
      <c r="B121" s="213"/>
      <c r="C121" s="214"/>
      <c r="D121" s="214"/>
      <c r="E121" s="214"/>
      <c r="F121" s="214"/>
      <c r="G121" s="214"/>
      <c r="H121" s="214"/>
      <c r="I121" s="214"/>
      <c r="J121" s="213"/>
      <c r="K121" s="218" t="s">
        <v>513</v>
      </c>
      <c r="L121" s="35" t="s">
        <v>514</v>
      </c>
      <c r="M121" s="13" t="s">
        <v>838</v>
      </c>
      <c r="N121" s="13" t="s">
        <v>548</v>
      </c>
      <c r="O121" s="13" t="s">
        <v>891</v>
      </c>
      <c r="P121" s="13" t="s">
        <v>1470</v>
      </c>
      <c r="Q121" s="13" t="s">
        <v>1452</v>
      </c>
      <c r="R121" s="13" t="s">
        <v>1453</v>
      </c>
      <c r="S121" s="13"/>
    </row>
    <row r="122" spans="1:19" ht="19.899999999999999" customHeight="1">
      <c r="A122" s="213"/>
      <c r="B122" s="213"/>
      <c r="C122" s="214"/>
      <c r="D122" s="214"/>
      <c r="E122" s="214"/>
      <c r="F122" s="214"/>
      <c r="G122" s="214"/>
      <c r="H122" s="214"/>
      <c r="I122" s="214"/>
      <c r="J122" s="213"/>
      <c r="K122" s="218"/>
      <c r="L122" s="35" t="s">
        <v>518</v>
      </c>
      <c r="M122" s="13" t="s">
        <v>1471</v>
      </c>
      <c r="N122" s="13" t="s">
        <v>563</v>
      </c>
      <c r="O122" s="13" t="s">
        <v>524</v>
      </c>
      <c r="P122" s="13" t="s">
        <v>509</v>
      </c>
      <c r="Q122" s="13" t="s">
        <v>1472</v>
      </c>
      <c r="R122" s="13" t="s">
        <v>899</v>
      </c>
      <c r="S122" s="13"/>
    </row>
    <row r="123" spans="1:19" ht="19.899999999999999" customHeight="1">
      <c r="A123" s="213"/>
      <c r="B123" s="213"/>
      <c r="C123" s="214"/>
      <c r="D123" s="214"/>
      <c r="E123" s="214"/>
      <c r="F123" s="214"/>
      <c r="G123" s="214"/>
      <c r="H123" s="214"/>
      <c r="I123" s="214"/>
      <c r="J123" s="213"/>
      <c r="K123" s="218"/>
      <c r="L123" s="35" t="s">
        <v>522</v>
      </c>
      <c r="M123" s="13" t="s">
        <v>1473</v>
      </c>
      <c r="N123" s="13" t="s">
        <v>548</v>
      </c>
      <c r="O123" s="13" t="s">
        <v>891</v>
      </c>
      <c r="P123" s="13" t="s">
        <v>509</v>
      </c>
      <c r="Q123" s="13" t="s">
        <v>1474</v>
      </c>
      <c r="R123" s="13" t="s">
        <v>1453</v>
      </c>
      <c r="S123" s="13"/>
    </row>
    <row r="124" spans="1:19" ht="19.899999999999999" customHeight="1">
      <c r="A124" s="213"/>
      <c r="B124" s="213"/>
      <c r="C124" s="214"/>
      <c r="D124" s="214"/>
      <c r="E124" s="214"/>
      <c r="F124" s="214"/>
      <c r="G124" s="214"/>
      <c r="H124" s="214"/>
      <c r="I124" s="214"/>
      <c r="J124" s="213"/>
      <c r="K124" s="218" t="s">
        <v>528</v>
      </c>
      <c r="L124" s="35" t="s">
        <v>529</v>
      </c>
      <c r="M124" s="13"/>
      <c r="N124" s="13"/>
      <c r="O124" s="13"/>
      <c r="P124" s="13"/>
      <c r="Q124" s="13"/>
      <c r="R124" s="13"/>
      <c r="S124" s="13"/>
    </row>
    <row r="125" spans="1:19" ht="19.899999999999999" customHeight="1">
      <c r="A125" s="213"/>
      <c r="B125" s="213"/>
      <c r="C125" s="214"/>
      <c r="D125" s="214"/>
      <c r="E125" s="214"/>
      <c r="F125" s="214"/>
      <c r="G125" s="214"/>
      <c r="H125" s="214"/>
      <c r="I125" s="214"/>
      <c r="J125" s="213"/>
      <c r="K125" s="218"/>
      <c r="L125" s="35" t="s">
        <v>530</v>
      </c>
      <c r="M125" s="13" t="s">
        <v>1475</v>
      </c>
      <c r="N125" s="13" t="s">
        <v>563</v>
      </c>
      <c r="O125" s="13" t="s">
        <v>524</v>
      </c>
      <c r="P125" s="13" t="s">
        <v>509</v>
      </c>
      <c r="Q125" s="13" t="s">
        <v>1476</v>
      </c>
      <c r="R125" s="13" t="s">
        <v>896</v>
      </c>
      <c r="S125" s="13"/>
    </row>
    <row r="126" spans="1:19" ht="19.899999999999999" customHeight="1">
      <c r="A126" s="213"/>
      <c r="B126" s="213"/>
      <c r="C126" s="214"/>
      <c r="D126" s="214"/>
      <c r="E126" s="214"/>
      <c r="F126" s="214"/>
      <c r="G126" s="214"/>
      <c r="H126" s="214"/>
      <c r="I126" s="214"/>
      <c r="J126" s="213"/>
      <c r="K126" s="218"/>
      <c r="L126" s="35" t="s">
        <v>536</v>
      </c>
      <c r="M126" s="13"/>
      <c r="N126" s="13"/>
      <c r="O126" s="13"/>
      <c r="P126" s="13"/>
      <c r="Q126" s="13"/>
      <c r="R126" s="13"/>
      <c r="S126" s="13"/>
    </row>
    <row r="127" spans="1:19" ht="19.899999999999999" customHeight="1">
      <c r="A127" s="213"/>
      <c r="B127" s="213"/>
      <c r="C127" s="214"/>
      <c r="D127" s="214"/>
      <c r="E127" s="214"/>
      <c r="F127" s="214"/>
      <c r="G127" s="214"/>
      <c r="H127" s="214"/>
      <c r="I127" s="214"/>
      <c r="J127" s="213"/>
      <c r="K127" s="218"/>
      <c r="L127" s="35" t="s">
        <v>537</v>
      </c>
      <c r="M127" s="13" t="s">
        <v>1460</v>
      </c>
      <c r="N127" s="13" t="s">
        <v>527</v>
      </c>
      <c r="O127" s="13" t="s">
        <v>1461</v>
      </c>
      <c r="P127" s="13" t="s">
        <v>573</v>
      </c>
      <c r="Q127" s="13" t="s">
        <v>1462</v>
      </c>
      <c r="R127" s="13" t="s">
        <v>1463</v>
      </c>
      <c r="S127" s="13"/>
    </row>
    <row r="128" spans="1:19" ht="19.899999999999999" customHeight="1">
      <c r="A128" s="213"/>
      <c r="B128" s="213"/>
      <c r="C128" s="214"/>
      <c r="D128" s="214"/>
      <c r="E128" s="214"/>
      <c r="F128" s="214"/>
      <c r="G128" s="214"/>
      <c r="H128" s="214"/>
      <c r="I128" s="214"/>
      <c r="J128" s="213"/>
      <c r="K128" s="35" t="s">
        <v>542</v>
      </c>
      <c r="L128" s="35" t="s">
        <v>543</v>
      </c>
      <c r="M128" s="13" t="s">
        <v>878</v>
      </c>
      <c r="N128" s="13" t="s">
        <v>548</v>
      </c>
      <c r="O128" s="13" t="s">
        <v>545</v>
      </c>
      <c r="P128" s="13" t="s">
        <v>509</v>
      </c>
      <c r="Q128" s="13" t="s">
        <v>1464</v>
      </c>
      <c r="R128" s="13" t="s">
        <v>642</v>
      </c>
      <c r="S128" s="13"/>
    </row>
    <row r="129" spans="1:19" ht="19.899999999999999" customHeight="1">
      <c r="A129" s="213" t="s">
        <v>1477</v>
      </c>
      <c r="B129" s="213" t="s">
        <v>1478</v>
      </c>
      <c r="C129" s="214">
        <v>151.55574799999999</v>
      </c>
      <c r="D129" s="214">
        <v>151.55574799999999</v>
      </c>
      <c r="E129" s="214"/>
      <c r="F129" s="214"/>
      <c r="G129" s="214"/>
      <c r="H129" s="214">
        <v>151.55574799999999</v>
      </c>
      <c r="I129" s="214"/>
      <c r="J129" s="213" t="s">
        <v>1479</v>
      </c>
      <c r="K129" s="213" t="s">
        <v>504</v>
      </c>
      <c r="L129" s="13" t="s">
        <v>505</v>
      </c>
      <c r="M129" s="13" t="s">
        <v>551</v>
      </c>
      <c r="N129" s="13" t="s">
        <v>556</v>
      </c>
      <c r="O129" s="13" t="s">
        <v>1480</v>
      </c>
      <c r="P129" s="13" t="s">
        <v>555</v>
      </c>
      <c r="Q129" s="13" t="s">
        <v>1481</v>
      </c>
      <c r="R129" s="13" t="s">
        <v>889</v>
      </c>
      <c r="S129" s="13"/>
    </row>
    <row r="130" spans="1:19" ht="19.899999999999999" customHeight="1">
      <c r="A130" s="213"/>
      <c r="B130" s="213"/>
      <c r="C130" s="214"/>
      <c r="D130" s="214"/>
      <c r="E130" s="214"/>
      <c r="F130" s="214"/>
      <c r="G130" s="214"/>
      <c r="H130" s="214"/>
      <c r="I130" s="214"/>
      <c r="J130" s="213"/>
      <c r="K130" s="213"/>
      <c r="L130" s="13" t="s">
        <v>511</v>
      </c>
      <c r="M130" s="13"/>
      <c r="N130" s="13"/>
      <c r="O130" s="13"/>
      <c r="P130" s="13"/>
      <c r="Q130" s="13"/>
      <c r="R130" s="13"/>
      <c r="S130" s="13"/>
    </row>
    <row r="131" spans="1:19" ht="19.899999999999999" customHeight="1">
      <c r="A131" s="213"/>
      <c r="B131" s="213"/>
      <c r="C131" s="214"/>
      <c r="D131" s="214"/>
      <c r="E131" s="214"/>
      <c r="F131" s="214"/>
      <c r="G131" s="214"/>
      <c r="H131" s="214"/>
      <c r="I131" s="214"/>
      <c r="J131" s="213"/>
      <c r="K131" s="213"/>
      <c r="L131" s="13" t="s">
        <v>512</v>
      </c>
      <c r="M131" s="13"/>
      <c r="N131" s="13"/>
      <c r="O131" s="13"/>
      <c r="P131" s="13"/>
      <c r="Q131" s="13"/>
      <c r="R131" s="13"/>
      <c r="S131" s="13"/>
    </row>
    <row r="132" spans="1:19" ht="19.5" customHeight="1">
      <c r="A132" s="213"/>
      <c r="B132" s="213"/>
      <c r="C132" s="214"/>
      <c r="D132" s="214"/>
      <c r="E132" s="214"/>
      <c r="F132" s="214"/>
      <c r="G132" s="214"/>
      <c r="H132" s="214"/>
      <c r="I132" s="214"/>
      <c r="J132" s="213"/>
      <c r="K132" s="218" t="s">
        <v>513</v>
      </c>
      <c r="L132" s="35" t="s">
        <v>514</v>
      </c>
      <c r="M132" s="13" t="s">
        <v>838</v>
      </c>
      <c r="N132" s="13" t="s">
        <v>548</v>
      </c>
      <c r="O132" s="13" t="s">
        <v>891</v>
      </c>
      <c r="P132" s="13" t="s">
        <v>509</v>
      </c>
      <c r="Q132" s="13" t="s">
        <v>1452</v>
      </c>
      <c r="R132" s="13" t="s">
        <v>1453</v>
      </c>
      <c r="S132" s="13"/>
    </row>
    <row r="133" spans="1:19" ht="19.899999999999999" customHeight="1">
      <c r="A133" s="213"/>
      <c r="B133" s="213"/>
      <c r="C133" s="214"/>
      <c r="D133" s="214"/>
      <c r="E133" s="214"/>
      <c r="F133" s="214"/>
      <c r="G133" s="214"/>
      <c r="H133" s="214"/>
      <c r="I133" s="214"/>
      <c r="J133" s="213"/>
      <c r="K133" s="218"/>
      <c r="L133" s="35" t="s">
        <v>518</v>
      </c>
      <c r="M133" s="13" t="s">
        <v>1471</v>
      </c>
      <c r="N133" s="13" t="s">
        <v>563</v>
      </c>
      <c r="O133" s="13" t="s">
        <v>524</v>
      </c>
      <c r="P133" s="13" t="s">
        <v>509</v>
      </c>
      <c r="Q133" s="13" t="s">
        <v>1472</v>
      </c>
      <c r="R133" s="13" t="s">
        <v>899</v>
      </c>
      <c r="S133" s="13"/>
    </row>
    <row r="134" spans="1:19" ht="19.899999999999999" customHeight="1">
      <c r="A134" s="213"/>
      <c r="B134" s="213"/>
      <c r="C134" s="214"/>
      <c r="D134" s="214"/>
      <c r="E134" s="214"/>
      <c r="F134" s="214"/>
      <c r="G134" s="214"/>
      <c r="H134" s="214"/>
      <c r="I134" s="214"/>
      <c r="J134" s="213"/>
      <c r="K134" s="218"/>
      <c r="L134" s="35" t="s">
        <v>522</v>
      </c>
      <c r="M134" s="13" t="s">
        <v>1473</v>
      </c>
      <c r="N134" s="13" t="s">
        <v>548</v>
      </c>
      <c r="O134" s="13" t="s">
        <v>891</v>
      </c>
      <c r="P134" s="13" t="s">
        <v>509</v>
      </c>
      <c r="Q134" s="13" t="s">
        <v>1474</v>
      </c>
      <c r="R134" s="13" t="s">
        <v>1453</v>
      </c>
      <c r="S134" s="13"/>
    </row>
    <row r="135" spans="1:19" ht="19.899999999999999" customHeight="1">
      <c r="A135" s="213"/>
      <c r="B135" s="213"/>
      <c r="C135" s="214"/>
      <c r="D135" s="214"/>
      <c r="E135" s="214"/>
      <c r="F135" s="214"/>
      <c r="G135" s="214"/>
      <c r="H135" s="214"/>
      <c r="I135" s="214"/>
      <c r="J135" s="213"/>
      <c r="K135" s="218" t="s">
        <v>528</v>
      </c>
      <c r="L135" s="35" t="s">
        <v>529</v>
      </c>
      <c r="M135" s="13"/>
      <c r="N135" s="13"/>
      <c r="O135" s="13"/>
      <c r="P135" s="13"/>
      <c r="Q135" s="13"/>
      <c r="R135" s="13"/>
      <c r="S135" s="13"/>
    </row>
    <row r="136" spans="1:19" ht="19.899999999999999" customHeight="1">
      <c r="A136" s="213"/>
      <c r="B136" s="213"/>
      <c r="C136" s="214"/>
      <c r="D136" s="214"/>
      <c r="E136" s="214"/>
      <c r="F136" s="214"/>
      <c r="G136" s="214"/>
      <c r="H136" s="214"/>
      <c r="I136" s="214"/>
      <c r="J136" s="213"/>
      <c r="K136" s="218"/>
      <c r="L136" s="35" t="s">
        <v>530</v>
      </c>
      <c r="M136" s="13" t="s">
        <v>1482</v>
      </c>
      <c r="N136" s="13" t="s">
        <v>563</v>
      </c>
      <c r="O136" s="13" t="s">
        <v>524</v>
      </c>
      <c r="P136" s="13" t="s">
        <v>509</v>
      </c>
      <c r="Q136" s="13" t="s">
        <v>1483</v>
      </c>
      <c r="R136" s="13" t="s">
        <v>896</v>
      </c>
      <c r="S136" s="13"/>
    </row>
    <row r="137" spans="1:19" ht="19.899999999999999" customHeight="1">
      <c r="A137" s="213"/>
      <c r="B137" s="213"/>
      <c r="C137" s="214"/>
      <c r="D137" s="214"/>
      <c r="E137" s="214"/>
      <c r="F137" s="214"/>
      <c r="G137" s="214"/>
      <c r="H137" s="214"/>
      <c r="I137" s="214"/>
      <c r="J137" s="213"/>
      <c r="K137" s="218"/>
      <c r="L137" s="35" t="s">
        <v>536</v>
      </c>
      <c r="M137" s="13"/>
      <c r="N137" s="13"/>
      <c r="O137" s="13"/>
      <c r="P137" s="13"/>
      <c r="Q137" s="13"/>
      <c r="R137" s="13"/>
      <c r="S137" s="13"/>
    </row>
    <row r="138" spans="1:19" ht="19.899999999999999" customHeight="1">
      <c r="A138" s="213"/>
      <c r="B138" s="213"/>
      <c r="C138" s="214"/>
      <c r="D138" s="214"/>
      <c r="E138" s="214"/>
      <c r="F138" s="214"/>
      <c r="G138" s="214"/>
      <c r="H138" s="214"/>
      <c r="I138" s="214"/>
      <c r="J138" s="213"/>
      <c r="K138" s="218"/>
      <c r="L138" s="35" t="s">
        <v>537</v>
      </c>
      <c r="M138" s="13" t="s">
        <v>1460</v>
      </c>
      <c r="N138" s="13" t="s">
        <v>527</v>
      </c>
      <c r="O138" s="13" t="s">
        <v>1461</v>
      </c>
      <c r="P138" s="13" t="s">
        <v>573</v>
      </c>
      <c r="Q138" s="13" t="s">
        <v>1462</v>
      </c>
      <c r="R138" s="13" t="s">
        <v>1463</v>
      </c>
      <c r="S138" s="13"/>
    </row>
    <row r="139" spans="1:19" ht="19.899999999999999" customHeight="1">
      <c r="A139" s="213"/>
      <c r="B139" s="213"/>
      <c r="C139" s="214"/>
      <c r="D139" s="214"/>
      <c r="E139" s="214"/>
      <c r="F139" s="214"/>
      <c r="G139" s="214"/>
      <c r="H139" s="214"/>
      <c r="I139" s="214"/>
      <c r="J139" s="213"/>
      <c r="K139" s="35" t="s">
        <v>542</v>
      </c>
      <c r="L139" s="35" t="s">
        <v>543</v>
      </c>
      <c r="M139" s="13" t="s">
        <v>878</v>
      </c>
      <c r="N139" s="13" t="s">
        <v>548</v>
      </c>
      <c r="O139" s="13" t="s">
        <v>545</v>
      </c>
      <c r="P139" s="13" t="s">
        <v>509</v>
      </c>
      <c r="Q139" s="13" t="s">
        <v>1464</v>
      </c>
      <c r="R139" s="13" t="s">
        <v>642</v>
      </c>
      <c r="S139" s="13"/>
    </row>
    <row r="140" spans="1:19" ht="19.899999999999999" customHeight="1">
      <c r="A140" s="213" t="s">
        <v>1170</v>
      </c>
      <c r="B140" s="213" t="s">
        <v>1171</v>
      </c>
      <c r="C140" s="214">
        <v>318.59202599999998</v>
      </c>
      <c r="D140" s="214">
        <v>318.59202599999998</v>
      </c>
      <c r="E140" s="214"/>
      <c r="F140" s="214"/>
      <c r="G140" s="214"/>
      <c r="H140" s="214">
        <v>306.84202599999998</v>
      </c>
      <c r="I140" s="214">
        <v>11.75</v>
      </c>
      <c r="J140" s="213" t="s">
        <v>1484</v>
      </c>
      <c r="K140" s="213" t="s">
        <v>504</v>
      </c>
      <c r="L140" s="13" t="s">
        <v>505</v>
      </c>
      <c r="M140" s="13" t="s">
        <v>1289</v>
      </c>
      <c r="N140" s="13" t="s">
        <v>556</v>
      </c>
      <c r="O140" s="13" t="s">
        <v>1485</v>
      </c>
      <c r="P140" s="13" t="s">
        <v>555</v>
      </c>
      <c r="Q140" s="13" t="s">
        <v>1486</v>
      </c>
      <c r="R140" s="13" t="s">
        <v>1487</v>
      </c>
      <c r="S140" s="13"/>
    </row>
    <row r="141" spans="1:19" ht="19.899999999999999" customHeight="1">
      <c r="A141" s="213"/>
      <c r="B141" s="213"/>
      <c r="C141" s="214"/>
      <c r="D141" s="214"/>
      <c r="E141" s="214"/>
      <c r="F141" s="214"/>
      <c r="G141" s="214"/>
      <c r="H141" s="214"/>
      <c r="I141" s="214"/>
      <c r="J141" s="213"/>
      <c r="K141" s="213"/>
      <c r="L141" s="13" t="s">
        <v>511</v>
      </c>
      <c r="M141" s="13"/>
      <c r="N141" s="13"/>
      <c r="O141" s="13"/>
      <c r="P141" s="13"/>
      <c r="Q141" s="13"/>
      <c r="R141" s="13"/>
      <c r="S141" s="13"/>
    </row>
    <row r="142" spans="1:19" ht="19.899999999999999" customHeight="1">
      <c r="A142" s="213"/>
      <c r="B142" s="213"/>
      <c r="C142" s="214"/>
      <c r="D142" s="214"/>
      <c r="E142" s="214"/>
      <c r="F142" s="214"/>
      <c r="G142" s="214"/>
      <c r="H142" s="214"/>
      <c r="I142" s="214"/>
      <c r="J142" s="213"/>
      <c r="K142" s="213"/>
      <c r="L142" s="13" t="s">
        <v>512</v>
      </c>
      <c r="M142" s="13"/>
      <c r="N142" s="13"/>
      <c r="O142" s="13"/>
      <c r="P142" s="13"/>
      <c r="Q142" s="13"/>
      <c r="R142" s="13"/>
      <c r="S142" s="13"/>
    </row>
    <row r="143" spans="1:19" ht="19.899999999999999" customHeight="1">
      <c r="A143" s="213"/>
      <c r="B143" s="213"/>
      <c r="C143" s="214"/>
      <c r="D143" s="214"/>
      <c r="E143" s="214"/>
      <c r="F143" s="214"/>
      <c r="G143" s="214"/>
      <c r="H143" s="214"/>
      <c r="I143" s="214"/>
      <c r="J143" s="213"/>
      <c r="K143" s="218" t="s">
        <v>513</v>
      </c>
      <c r="L143" s="218" t="s">
        <v>514</v>
      </c>
      <c r="M143" s="13" t="s">
        <v>1488</v>
      </c>
      <c r="N143" s="13" t="s">
        <v>548</v>
      </c>
      <c r="O143" s="13" t="s">
        <v>871</v>
      </c>
      <c r="P143" s="13" t="s">
        <v>637</v>
      </c>
      <c r="Q143" s="13" t="s">
        <v>1489</v>
      </c>
      <c r="R143" s="13" t="s">
        <v>1490</v>
      </c>
      <c r="S143" s="13"/>
    </row>
    <row r="144" spans="1:19" ht="19.899999999999999" customHeight="1">
      <c r="A144" s="213"/>
      <c r="B144" s="213"/>
      <c r="C144" s="214"/>
      <c r="D144" s="214"/>
      <c r="E144" s="214"/>
      <c r="F144" s="214"/>
      <c r="G144" s="214"/>
      <c r="H144" s="214"/>
      <c r="I144" s="214"/>
      <c r="J144" s="213"/>
      <c r="K144" s="218"/>
      <c r="L144" s="218"/>
      <c r="M144" s="13" t="s">
        <v>1491</v>
      </c>
      <c r="N144" s="13" t="s">
        <v>548</v>
      </c>
      <c r="O144" s="13" t="s">
        <v>1052</v>
      </c>
      <c r="P144" s="13" t="s">
        <v>637</v>
      </c>
      <c r="Q144" s="13" t="s">
        <v>1492</v>
      </c>
      <c r="R144" s="13" t="s">
        <v>1493</v>
      </c>
      <c r="S144" s="13"/>
    </row>
    <row r="145" spans="1:19" ht="19.899999999999999" customHeight="1">
      <c r="A145" s="213"/>
      <c r="B145" s="213"/>
      <c r="C145" s="214"/>
      <c r="D145" s="214"/>
      <c r="E145" s="214"/>
      <c r="F145" s="214"/>
      <c r="G145" s="214"/>
      <c r="H145" s="214"/>
      <c r="I145" s="214"/>
      <c r="J145" s="213"/>
      <c r="K145" s="218"/>
      <c r="L145" s="218" t="s">
        <v>518</v>
      </c>
      <c r="M145" s="13" t="s">
        <v>1494</v>
      </c>
      <c r="N145" s="13" t="s">
        <v>548</v>
      </c>
      <c r="O145" s="13" t="s">
        <v>545</v>
      </c>
      <c r="P145" s="13" t="s">
        <v>509</v>
      </c>
      <c r="Q145" s="13" t="s">
        <v>1495</v>
      </c>
      <c r="R145" s="13" t="s">
        <v>569</v>
      </c>
      <c r="S145" s="13"/>
    </row>
    <row r="146" spans="1:19" ht="19.899999999999999" customHeight="1">
      <c r="A146" s="213"/>
      <c r="B146" s="213"/>
      <c r="C146" s="214"/>
      <c r="D146" s="214"/>
      <c r="E146" s="214"/>
      <c r="F146" s="214"/>
      <c r="G146" s="214"/>
      <c r="H146" s="214"/>
      <c r="I146" s="214"/>
      <c r="J146" s="213"/>
      <c r="K146" s="218"/>
      <c r="L146" s="218"/>
      <c r="M146" s="13" t="s">
        <v>1496</v>
      </c>
      <c r="N146" s="13" t="s">
        <v>563</v>
      </c>
      <c r="O146" s="13" t="s">
        <v>524</v>
      </c>
      <c r="P146" s="13" t="s">
        <v>509</v>
      </c>
      <c r="Q146" s="13" t="s">
        <v>1497</v>
      </c>
      <c r="R146" s="13" t="s">
        <v>800</v>
      </c>
      <c r="S146" s="13"/>
    </row>
    <row r="147" spans="1:19" ht="19.899999999999999" customHeight="1">
      <c r="A147" s="213"/>
      <c r="B147" s="213"/>
      <c r="C147" s="214"/>
      <c r="D147" s="214"/>
      <c r="E147" s="214"/>
      <c r="F147" s="214"/>
      <c r="G147" s="214"/>
      <c r="H147" s="214"/>
      <c r="I147" s="214"/>
      <c r="J147" s="213"/>
      <c r="K147" s="218"/>
      <c r="L147" s="35" t="s">
        <v>522</v>
      </c>
      <c r="M147" s="13" t="s">
        <v>1372</v>
      </c>
      <c r="N147" s="13" t="s">
        <v>563</v>
      </c>
      <c r="O147" s="13" t="s">
        <v>524</v>
      </c>
      <c r="P147" s="13" t="s">
        <v>509</v>
      </c>
      <c r="Q147" s="13" t="s">
        <v>1373</v>
      </c>
      <c r="R147" s="13" t="s">
        <v>800</v>
      </c>
      <c r="S147" s="13"/>
    </row>
    <row r="148" spans="1:19" ht="19.899999999999999" customHeight="1">
      <c r="A148" s="213"/>
      <c r="B148" s="213"/>
      <c r="C148" s="214"/>
      <c r="D148" s="214"/>
      <c r="E148" s="214"/>
      <c r="F148" s="214"/>
      <c r="G148" s="214"/>
      <c r="H148" s="214"/>
      <c r="I148" s="214"/>
      <c r="J148" s="213"/>
      <c r="K148" s="218" t="s">
        <v>528</v>
      </c>
      <c r="L148" s="35" t="s">
        <v>529</v>
      </c>
      <c r="M148" s="13"/>
      <c r="N148" s="13"/>
      <c r="O148" s="13"/>
      <c r="P148" s="13"/>
      <c r="Q148" s="13"/>
      <c r="R148" s="13"/>
      <c r="S148" s="13"/>
    </row>
    <row r="149" spans="1:19" ht="29.25" customHeight="1">
      <c r="A149" s="213"/>
      <c r="B149" s="213"/>
      <c r="C149" s="214"/>
      <c r="D149" s="214"/>
      <c r="E149" s="214"/>
      <c r="F149" s="214"/>
      <c r="G149" s="214"/>
      <c r="H149" s="214"/>
      <c r="I149" s="214"/>
      <c r="J149" s="213"/>
      <c r="K149" s="218"/>
      <c r="L149" s="35" t="s">
        <v>530</v>
      </c>
      <c r="M149" s="13" t="s">
        <v>1498</v>
      </c>
      <c r="N149" s="13" t="s">
        <v>527</v>
      </c>
      <c r="O149" s="13" t="s">
        <v>1499</v>
      </c>
      <c r="P149" s="13" t="s">
        <v>573</v>
      </c>
      <c r="Q149" s="13" t="s">
        <v>1500</v>
      </c>
      <c r="R149" s="13" t="s">
        <v>1501</v>
      </c>
      <c r="S149" s="13"/>
    </row>
    <row r="150" spans="1:19" ht="19.899999999999999" customHeight="1">
      <c r="A150" s="213"/>
      <c r="B150" s="213"/>
      <c r="C150" s="214"/>
      <c r="D150" s="214"/>
      <c r="E150" s="214"/>
      <c r="F150" s="214"/>
      <c r="G150" s="214"/>
      <c r="H150" s="214"/>
      <c r="I150" s="214"/>
      <c r="J150" s="213"/>
      <c r="K150" s="218"/>
      <c r="L150" s="35" t="s">
        <v>536</v>
      </c>
      <c r="M150" s="13"/>
      <c r="N150" s="13"/>
      <c r="O150" s="13"/>
      <c r="P150" s="13"/>
      <c r="Q150" s="13"/>
      <c r="R150" s="13"/>
      <c r="S150" s="13"/>
    </row>
    <row r="151" spans="1:19" ht="19.899999999999999" customHeight="1">
      <c r="A151" s="213"/>
      <c r="B151" s="213"/>
      <c r="C151" s="214"/>
      <c r="D151" s="214"/>
      <c r="E151" s="214"/>
      <c r="F151" s="214"/>
      <c r="G151" s="214"/>
      <c r="H151" s="214"/>
      <c r="I151" s="214"/>
      <c r="J151" s="213"/>
      <c r="K151" s="218"/>
      <c r="L151" s="35" t="s">
        <v>537</v>
      </c>
      <c r="M151" s="13" t="s">
        <v>1502</v>
      </c>
      <c r="N151" s="13" t="s">
        <v>527</v>
      </c>
      <c r="O151" s="13" t="s">
        <v>575</v>
      </c>
      <c r="P151" s="13" t="s">
        <v>573</v>
      </c>
      <c r="Q151" s="13" t="s">
        <v>1502</v>
      </c>
      <c r="R151" s="13" t="s">
        <v>1503</v>
      </c>
      <c r="S151" s="13"/>
    </row>
    <row r="152" spans="1:19" ht="19.899999999999999" customHeight="1">
      <c r="A152" s="213"/>
      <c r="B152" s="213"/>
      <c r="C152" s="214"/>
      <c r="D152" s="214"/>
      <c r="E152" s="214"/>
      <c r="F152" s="214"/>
      <c r="G152" s="214"/>
      <c r="H152" s="214"/>
      <c r="I152" s="214"/>
      <c r="J152" s="213"/>
      <c r="K152" s="35" t="s">
        <v>542</v>
      </c>
      <c r="L152" s="35" t="s">
        <v>543</v>
      </c>
      <c r="M152" s="13" t="s">
        <v>578</v>
      </c>
      <c r="N152" s="13" t="s">
        <v>548</v>
      </c>
      <c r="O152" s="13" t="s">
        <v>663</v>
      </c>
      <c r="P152" s="13" t="s">
        <v>509</v>
      </c>
      <c r="Q152" s="13" t="s">
        <v>1504</v>
      </c>
      <c r="R152" s="13" t="s">
        <v>569</v>
      </c>
      <c r="S152" s="13"/>
    </row>
    <row r="153" spans="1:19" ht="20.100000000000001" customHeight="1">
      <c r="A153" s="213" t="s">
        <v>1505</v>
      </c>
      <c r="B153" s="213" t="s">
        <v>1506</v>
      </c>
      <c r="C153" s="214">
        <v>1810.734318</v>
      </c>
      <c r="D153" s="214">
        <v>1810.734318</v>
      </c>
      <c r="E153" s="214"/>
      <c r="F153" s="214"/>
      <c r="G153" s="214"/>
      <c r="H153" s="214">
        <v>1810.734318</v>
      </c>
      <c r="I153" s="214"/>
      <c r="J153" s="213" t="s">
        <v>3</v>
      </c>
      <c r="K153" s="213" t="s">
        <v>504</v>
      </c>
      <c r="L153" s="13" t="s">
        <v>505</v>
      </c>
      <c r="M153" s="13" t="s">
        <v>1289</v>
      </c>
      <c r="N153" s="13" t="s">
        <v>556</v>
      </c>
      <c r="O153" s="13" t="s">
        <v>1507</v>
      </c>
      <c r="P153" s="13" t="s">
        <v>555</v>
      </c>
      <c r="Q153" s="13" t="s">
        <v>1508</v>
      </c>
      <c r="R153" s="13" t="s">
        <v>1319</v>
      </c>
      <c r="S153" s="13"/>
    </row>
    <row r="154" spans="1:19" ht="20.100000000000001" customHeight="1">
      <c r="A154" s="213"/>
      <c r="B154" s="213"/>
      <c r="C154" s="214"/>
      <c r="D154" s="214"/>
      <c r="E154" s="214"/>
      <c r="F154" s="214"/>
      <c r="G154" s="214"/>
      <c r="H154" s="214"/>
      <c r="I154" s="214"/>
      <c r="J154" s="213"/>
      <c r="K154" s="213"/>
      <c r="L154" s="13" t="s">
        <v>511</v>
      </c>
      <c r="M154" s="13"/>
      <c r="N154" s="13"/>
      <c r="O154" s="13"/>
      <c r="P154" s="13"/>
      <c r="Q154" s="13"/>
      <c r="R154" s="13"/>
      <c r="S154" s="13"/>
    </row>
    <row r="155" spans="1:19" ht="20.100000000000001" customHeight="1">
      <c r="A155" s="213"/>
      <c r="B155" s="213"/>
      <c r="C155" s="214"/>
      <c r="D155" s="214"/>
      <c r="E155" s="214"/>
      <c r="F155" s="214"/>
      <c r="G155" s="214"/>
      <c r="H155" s="214"/>
      <c r="I155" s="214"/>
      <c r="J155" s="213"/>
      <c r="K155" s="213"/>
      <c r="L155" s="13" t="s">
        <v>512</v>
      </c>
      <c r="M155" s="13"/>
      <c r="N155" s="13"/>
      <c r="O155" s="13"/>
      <c r="P155" s="13"/>
      <c r="Q155" s="13"/>
      <c r="R155" s="13"/>
      <c r="S155" s="13"/>
    </row>
    <row r="156" spans="1:19" ht="20.100000000000001" customHeight="1">
      <c r="A156" s="213"/>
      <c r="B156" s="213"/>
      <c r="C156" s="214"/>
      <c r="D156" s="214"/>
      <c r="E156" s="214"/>
      <c r="F156" s="214"/>
      <c r="G156" s="214"/>
      <c r="H156" s="214"/>
      <c r="I156" s="214"/>
      <c r="J156" s="213"/>
      <c r="K156" s="218" t="s">
        <v>513</v>
      </c>
      <c r="L156" s="218" t="s">
        <v>514</v>
      </c>
      <c r="M156" s="13" t="s">
        <v>671</v>
      </c>
      <c r="N156" s="13" t="s">
        <v>548</v>
      </c>
      <c r="O156" s="13" t="s">
        <v>1509</v>
      </c>
      <c r="P156" s="13" t="s">
        <v>637</v>
      </c>
      <c r="Q156" s="13" t="s">
        <v>1510</v>
      </c>
      <c r="R156" s="13" t="s">
        <v>1322</v>
      </c>
      <c r="S156" s="13"/>
    </row>
    <row r="157" spans="1:19" ht="20.100000000000001" customHeight="1">
      <c r="A157" s="213"/>
      <c r="B157" s="213"/>
      <c r="C157" s="214"/>
      <c r="D157" s="214"/>
      <c r="E157" s="214"/>
      <c r="F157" s="214"/>
      <c r="G157" s="214"/>
      <c r="H157" s="214"/>
      <c r="I157" s="214"/>
      <c r="J157" s="213"/>
      <c r="K157" s="218"/>
      <c r="L157" s="218"/>
      <c r="M157" s="13" t="s">
        <v>1323</v>
      </c>
      <c r="N157" s="13" t="s">
        <v>548</v>
      </c>
      <c r="O157" s="13" t="s">
        <v>1511</v>
      </c>
      <c r="P157" s="13" t="s">
        <v>1324</v>
      </c>
      <c r="Q157" s="13" t="s">
        <v>1512</v>
      </c>
      <c r="R157" s="13" t="s">
        <v>1326</v>
      </c>
      <c r="S157" s="13"/>
    </row>
    <row r="158" spans="1:19" ht="20.100000000000001" customHeight="1">
      <c r="A158" s="213"/>
      <c r="B158" s="213"/>
      <c r="C158" s="214"/>
      <c r="D158" s="214"/>
      <c r="E158" s="214"/>
      <c r="F158" s="214"/>
      <c r="G158" s="214"/>
      <c r="H158" s="214"/>
      <c r="I158" s="214"/>
      <c r="J158" s="213"/>
      <c r="K158" s="218"/>
      <c r="L158" s="218"/>
      <c r="M158" s="13" t="s">
        <v>1320</v>
      </c>
      <c r="N158" s="13" t="s">
        <v>548</v>
      </c>
      <c r="O158" s="13" t="s">
        <v>903</v>
      </c>
      <c r="P158" s="13" t="s">
        <v>637</v>
      </c>
      <c r="Q158" s="13" t="s">
        <v>1513</v>
      </c>
      <c r="R158" s="13" t="s">
        <v>1329</v>
      </c>
      <c r="S158" s="13"/>
    </row>
    <row r="159" spans="1:19" ht="20.100000000000001" customHeight="1">
      <c r="A159" s="213"/>
      <c r="B159" s="213"/>
      <c r="C159" s="214"/>
      <c r="D159" s="214"/>
      <c r="E159" s="214"/>
      <c r="F159" s="214"/>
      <c r="G159" s="214"/>
      <c r="H159" s="214"/>
      <c r="I159" s="214"/>
      <c r="J159" s="213"/>
      <c r="K159" s="218"/>
      <c r="L159" s="218" t="s">
        <v>518</v>
      </c>
      <c r="M159" s="13" t="s">
        <v>1333</v>
      </c>
      <c r="N159" s="13" t="s">
        <v>563</v>
      </c>
      <c r="O159" s="13" t="s">
        <v>524</v>
      </c>
      <c r="P159" s="13" t="s">
        <v>509</v>
      </c>
      <c r="Q159" s="13" t="s">
        <v>1334</v>
      </c>
      <c r="R159" s="13" t="s">
        <v>1332</v>
      </c>
      <c r="S159" s="13"/>
    </row>
    <row r="160" spans="1:19" ht="20.100000000000001" customHeight="1">
      <c r="A160" s="213"/>
      <c r="B160" s="213"/>
      <c r="C160" s="214"/>
      <c r="D160" s="214"/>
      <c r="E160" s="214"/>
      <c r="F160" s="214"/>
      <c r="G160" s="214"/>
      <c r="H160" s="214"/>
      <c r="I160" s="214"/>
      <c r="J160" s="213"/>
      <c r="K160" s="218"/>
      <c r="L160" s="218"/>
      <c r="M160" s="13" t="s">
        <v>1330</v>
      </c>
      <c r="N160" s="13" t="s">
        <v>548</v>
      </c>
      <c r="O160" s="13" t="s">
        <v>205</v>
      </c>
      <c r="P160" s="13" t="s">
        <v>509</v>
      </c>
      <c r="Q160" s="13" t="s">
        <v>1514</v>
      </c>
      <c r="R160" s="13" t="s">
        <v>1332</v>
      </c>
      <c r="S160" s="13"/>
    </row>
    <row r="161" spans="1:19" ht="20.100000000000001" customHeight="1">
      <c r="A161" s="213"/>
      <c r="B161" s="213"/>
      <c r="C161" s="214"/>
      <c r="D161" s="214"/>
      <c r="E161" s="214"/>
      <c r="F161" s="214"/>
      <c r="G161" s="214"/>
      <c r="H161" s="214"/>
      <c r="I161" s="214"/>
      <c r="J161" s="213"/>
      <c r="K161" s="218"/>
      <c r="L161" s="35" t="s">
        <v>522</v>
      </c>
      <c r="M161" s="13" t="s">
        <v>894</v>
      </c>
      <c r="N161" s="13" t="s">
        <v>563</v>
      </c>
      <c r="O161" s="13" t="s">
        <v>524</v>
      </c>
      <c r="P161" s="13" t="s">
        <v>509</v>
      </c>
      <c r="Q161" s="13" t="s">
        <v>895</v>
      </c>
      <c r="R161" s="13" t="s">
        <v>1332</v>
      </c>
      <c r="S161" s="13"/>
    </row>
    <row r="162" spans="1:19" ht="20.100000000000001" customHeight="1">
      <c r="A162" s="213"/>
      <c r="B162" s="213"/>
      <c r="C162" s="214"/>
      <c r="D162" s="214"/>
      <c r="E162" s="214"/>
      <c r="F162" s="214"/>
      <c r="G162" s="214"/>
      <c r="H162" s="214"/>
      <c r="I162" s="214"/>
      <c r="J162" s="213"/>
      <c r="K162" s="218" t="s">
        <v>528</v>
      </c>
      <c r="L162" s="35" t="s">
        <v>529</v>
      </c>
      <c r="M162" s="13"/>
      <c r="N162" s="13"/>
      <c r="O162" s="13"/>
      <c r="P162" s="13"/>
      <c r="Q162" s="13"/>
      <c r="R162" s="13"/>
      <c r="S162" s="13"/>
    </row>
    <row r="163" spans="1:19" ht="20.100000000000001" customHeight="1">
      <c r="A163" s="213"/>
      <c r="B163" s="213"/>
      <c r="C163" s="214"/>
      <c r="D163" s="214"/>
      <c r="E163" s="214"/>
      <c r="F163" s="214"/>
      <c r="G163" s="214"/>
      <c r="H163" s="214"/>
      <c r="I163" s="214"/>
      <c r="J163" s="213"/>
      <c r="K163" s="218"/>
      <c r="L163" s="218" t="s">
        <v>530</v>
      </c>
      <c r="M163" s="13" t="s">
        <v>1311</v>
      </c>
      <c r="N163" s="13" t="s">
        <v>548</v>
      </c>
      <c r="O163" s="13" t="s">
        <v>670</v>
      </c>
      <c r="P163" s="13" t="s">
        <v>509</v>
      </c>
      <c r="Q163" s="13" t="s">
        <v>1515</v>
      </c>
      <c r="R163" s="13" t="s">
        <v>1332</v>
      </c>
      <c r="S163" s="13"/>
    </row>
    <row r="164" spans="1:19" ht="20.100000000000001" customHeight="1">
      <c r="A164" s="213"/>
      <c r="B164" s="213"/>
      <c r="C164" s="214"/>
      <c r="D164" s="214"/>
      <c r="E164" s="214"/>
      <c r="F164" s="214"/>
      <c r="G164" s="214"/>
      <c r="H164" s="214"/>
      <c r="I164" s="214"/>
      <c r="J164" s="213"/>
      <c r="K164" s="218"/>
      <c r="L164" s="218"/>
      <c r="M164" s="13" t="s">
        <v>1303</v>
      </c>
      <c r="N164" s="13" t="s">
        <v>563</v>
      </c>
      <c r="O164" s="13" t="s">
        <v>516</v>
      </c>
      <c r="P164" s="13" t="s">
        <v>509</v>
      </c>
      <c r="Q164" s="13" t="s">
        <v>1516</v>
      </c>
      <c r="R164" s="13" t="s">
        <v>1517</v>
      </c>
      <c r="S164" s="13"/>
    </row>
    <row r="165" spans="1:19" ht="20.100000000000001" customHeight="1">
      <c r="A165" s="213"/>
      <c r="B165" s="213"/>
      <c r="C165" s="214"/>
      <c r="D165" s="214"/>
      <c r="E165" s="214"/>
      <c r="F165" s="214"/>
      <c r="G165" s="214"/>
      <c r="H165" s="214"/>
      <c r="I165" s="214"/>
      <c r="J165" s="213"/>
      <c r="K165" s="218"/>
      <c r="L165" s="35" t="s">
        <v>536</v>
      </c>
      <c r="M165" s="13"/>
      <c r="N165" s="13"/>
      <c r="O165" s="13"/>
      <c r="P165" s="13"/>
      <c r="Q165" s="13"/>
      <c r="R165" s="13"/>
      <c r="S165" s="13"/>
    </row>
    <row r="166" spans="1:19" ht="20.100000000000001" customHeight="1">
      <c r="A166" s="213"/>
      <c r="B166" s="213"/>
      <c r="C166" s="214"/>
      <c r="D166" s="214"/>
      <c r="E166" s="214"/>
      <c r="F166" s="214"/>
      <c r="G166" s="214"/>
      <c r="H166" s="214"/>
      <c r="I166" s="214"/>
      <c r="J166" s="213"/>
      <c r="K166" s="218"/>
      <c r="L166" s="35" t="s">
        <v>537</v>
      </c>
      <c r="M166" s="13"/>
      <c r="N166" s="13"/>
      <c r="O166" s="13"/>
      <c r="P166" s="13"/>
      <c r="Q166" s="13"/>
      <c r="R166" s="13"/>
      <c r="S166" s="13"/>
    </row>
    <row r="167" spans="1:19" ht="20.100000000000001" customHeight="1">
      <c r="A167" s="213"/>
      <c r="B167" s="213"/>
      <c r="C167" s="214"/>
      <c r="D167" s="214"/>
      <c r="E167" s="214"/>
      <c r="F167" s="214"/>
      <c r="G167" s="214"/>
      <c r="H167" s="214"/>
      <c r="I167" s="214"/>
      <c r="J167" s="213"/>
      <c r="K167" s="35" t="s">
        <v>542</v>
      </c>
      <c r="L167" s="35" t="s">
        <v>543</v>
      </c>
      <c r="M167" s="13" t="s">
        <v>578</v>
      </c>
      <c r="N167" s="13" t="s">
        <v>548</v>
      </c>
      <c r="O167" s="13" t="s">
        <v>545</v>
      </c>
      <c r="P167" s="13" t="s">
        <v>509</v>
      </c>
      <c r="Q167" s="13" t="s">
        <v>649</v>
      </c>
      <c r="R167" s="13" t="s">
        <v>1342</v>
      </c>
      <c r="S167" s="13"/>
    </row>
    <row r="168" spans="1:19" ht="19.899999999999999" customHeight="1">
      <c r="A168" s="213" t="s">
        <v>1177</v>
      </c>
      <c r="B168" s="213" t="s">
        <v>1178</v>
      </c>
      <c r="C168" s="214">
        <v>2260.6800619999999</v>
      </c>
      <c r="D168" s="214">
        <v>2260.6800619999999</v>
      </c>
      <c r="E168" s="214"/>
      <c r="F168" s="214"/>
      <c r="G168" s="214"/>
      <c r="H168" s="214">
        <v>2240.6800619999999</v>
      </c>
      <c r="I168" s="214">
        <v>20</v>
      </c>
      <c r="J168" s="213" t="s">
        <v>1518</v>
      </c>
      <c r="K168" s="213" t="s">
        <v>504</v>
      </c>
      <c r="L168" s="13" t="s">
        <v>505</v>
      </c>
      <c r="M168" s="13" t="s">
        <v>551</v>
      </c>
      <c r="N168" s="13" t="s">
        <v>556</v>
      </c>
      <c r="O168" s="13" t="s">
        <v>1519</v>
      </c>
      <c r="P168" s="13" t="s">
        <v>555</v>
      </c>
      <c r="Q168" s="13" t="s">
        <v>1520</v>
      </c>
      <c r="R168" s="13" t="s">
        <v>1521</v>
      </c>
      <c r="S168" s="13"/>
    </row>
    <row r="169" spans="1:19" ht="19.899999999999999" customHeight="1">
      <c r="A169" s="213"/>
      <c r="B169" s="213"/>
      <c r="C169" s="214"/>
      <c r="D169" s="214"/>
      <c r="E169" s="214"/>
      <c r="F169" s="214"/>
      <c r="G169" s="214"/>
      <c r="H169" s="214"/>
      <c r="I169" s="214"/>
      <c r="J169" s="213"/>
      <c r="K169" s="213"/>
      <c r="L169" s="13" t="s">
        <v>511</v>
      </c>
      <c r="M169" s="13"/>
      <c r="N169" s="13"/>
      <c r="O169" s="13"/>
      <c r="P169" s="13"/>
      <c r="Q169" s="13"/>
      <c r="R169" s="13"/>
      <c r="S169" s="13"/>
    </row>
    <row r="170" spans="1:19" ht="19.899999999999999" customHeight="1">
      <c r="A170" s="213"/>
      <c r="B170" s="213"/>
      <c r="C170" s="214"/>
      <c r="D170" s="214"/>
      <c r="E170" s="214"/>
      <c r="F170" s="214"/>
      <c r="G170" s="214"/>
      <c r="H170" s="214"/>
      <c r="I170" s="214"/>
      <c r="J170" s="213"/>
      <c r="K170" s="213"/>
      <c r="L170" s="13" t="s">
        <v>512</v>
      </c>
      <c r="M170" s="13"/>
      <c r="N170" s="13"/>
      <c r="O170" s="13"/>
      <c r="P170" s="13"/>
      <c r="Q170" s="13"/>
      <c r="R170" s="13"/>
      <c r="S170" s="13"/>
    </row>
    <row r="171" spans="1:19" ht="19.5" customHeight="1">
      <c r="A171" s="213"/>
      <c r="B171" s="213"/>
      <c r="C171" s="214"/>
      <c r="D171" s="214"/>
      <c r="E171" s="214"/>
      <c r="F171" s="214"/>
      <c r="G171" s="214"/>
      <c r="H171" s="214"/>
      <c r="I171" s="214"/>
      <c r="J171" s="213"/>
      <c r="K171" s="218" t="s">
        <v>513</v>
      </c>
      <c r="L171" s="218" t="s">
        <v>514</v>
      </c>
      <c r="M171" s="13" t="s">
        <v>1347</v>
      </c>
      <c r="N171" s="13" t="s">
        <v>548</v>
      </c>
      <c r="O171" s="13" t="s">
        <v>710</v>
      </c>
      <c r="P171" s="13" t="s">
        <v>760</v>
      </c>
      <c r="Q171" s="13" t="s">
        <v>1348</v>
      </c>
      <c r="R171" s="13" t="s">
        <v>1349</v>
      </c>
      <c r="S171" s="13"/>
    </row>
    <row r="172" spans="1:19" ht="19.899999999999999" customHeight="1">
      <c r="A172" s="213"/>
      <c r="B172" s="213"/>
      <c r="C172" s="214"/>
      <c r="D172" s="214"/>
      <c r="E172" s="214"/>
      <c r="F172" s="214"/>
      <c r="G172" s="214"/>
      <c r="H172" s="214"/>
      <c r="I172" s="214"/>
      <c r="J172" s="213"/>
      <c r="K172" s="218"/>
      <c r="L172" s="218"/>
      <c r="M172" s="13" t="s">
        <v>1350</v>
      </c>
      <c r="N172" s="13" t="s">
        <v>548</v>
      </c>
      <c r="O172" s="13" t="s">
        <v>1522</v>
      </c>
      <c r="P172" s="13" t="s">
        <v>637</v>
      </c>
      <c r="Q172" s="13" t="s">
        <v>1523</v>
      </c>
      <c r="R172" s="13" t="s">
        <v>1353</v>
      </c>
      <c r="S172" s="13"/>
    </row>
    <row r="173" spans="1:19" ht="19.899999999999999" customHeight="1">
      <c r="A173" s="213"/>
      <c r="B173" s="213"/>
      <c r="C173" s="214"/>
      <c r="D173" s="214"/>
      <c r="E173" s="214"/>
      <c r="F173" s="214"/>
      <c r="G173" s="214"/>
      <c r="H173" s="214"/>
      <c r="I173" s="214"/>
      <c r="J173" s="213"/>
      <c r="K173" s="218"/>
      <c r="L173" s="218"/>
      <c r="M173" s="13" t="s">
        <v>1354</v>
      </c>
      <c r="N173" s="13" t="s">
        <v>548</v>
      </c>
      <c r="O173" s="13" t="s">
        <v>1524</v>
      </c>
      <c r="P173" s="13" t="s">
        <v>637</v>
      </c>
      <c r="Q173" s="13" t="s">
        <v>1525</v>
      </c>
      <c r="R173" s="13" t="s">
        <v>1353</v>
      </c>
      <c r="S173" s="13"/>
    </row>
    <row r="174" spans="1:19" ht="19.899999999999999" customHeight="1">
      <c r="A174" s="213"/>
      <c r="B174" s="213"/>
      <c r="C174" s="214"/>
      <c r="D174" s="214"/>
      <c r="E174" s="214"/>
      <c r="F174" s="214"/>
      <c r="G174" s="214"/>
      <c r="H174" s="214"/>
      <c r="I174" s="214"/>
      <c r="J174" s="213"/>
      <c r="K174" s="218"/>
      <c r="L174" s="218"/>
      <c r="M174" s="13" t="s">
        <v>1356</v>
      </c>
      <c r="N174" s="13" t="s">
        <v>548</v>
      </c>
      <c r="O174" s="13" t="s">
        <v>1357</v>
      </c>
      <c r="P174" s="13" t="s">
        <v>1358</v>
      </c>
      <c r="Q174" s="13" t="s">
        <v>1359</v>
      </c>
      <c r="R174" s="13" t="s">
        <v>1360</v>
      </c>
      <c r="S174" s="13"/>
    </row>
    <row r="175" spans="1:19" ht="19.5" customHeight="1">
      <c r="A175" s="213"/>
      <c r="B175" s="213"/>
      <c r="C175" s="214"/>
      <c r="D175" s="214"/>
      <c r="E175" s="214"/>
      <c r="F175" s="214"/>
      <c r="G175" s="214"/>
      <c r="H175" s="214"/>
      <c r="I175" s="214"/>
      <c r="J175" s="213"/>
      <c r="K175" s="218"/>
      <c r="L175" s="218"/>
      <c r="M175" s="13" t="s">
        <v>1361</v>
      </c>
      <c r="N175" s="13" t="s">
        <v>548</v>
      </c>
      <c r="O175" s="13" t="s">
        <v>1146</v>
      </c>
      <c r="P175" s="13" t="s">
        <v>588</v>
      </c>
      <c r="Q175" s="13" t="s">
        <v>1362</v>
      </c>
      <c r="R175" s="13" t="s">
        <v>1363</v>
      </c>
      <c r="S175" s="13"/>
    </row>
    <row r="176" spans="1:19" ht="19.5" customHeight="1">
      <c r="A176" s="213"/>
      <c r="B176" s="213"/>
      <c r="C176" s="214"/>
      <c r="D176" s="214"/>
      <c r="E176" s="214"/>
      <c r="F176" s="214"/>
      <c r="G176" s="214"/>
      <c r="H176" s="214"/>
      <c r="I176" s="214"/>
      <c r="J176" s="213"/>
      <c r="K176" s="218"/>
      <c r="L176" s="218" t="s">
        <v>518</v>
      </c>
      <c r="M176" s="13" t="s">
        <v>1526</v>
      </c>
      <c r="N176" s="13" t="s">
        <v>548</v>
      </c>
      <c r="O176" s="13" t="s">
        <v>545</v>
      </c>
      <c r="P176" s="13" t="s">
        <v>509</v>
      </c>
      <c r="Q176" s="13" t="s">
        <v>1527</v>
      </c>
      <c r="R176" s="13" t="s">
        <v>1367</v>
      </c>
      <c r="S176" s="13"/>
    </row>
    <row r="177" spans="1:19" ht="19.899999999999999" customHeight="1">
      <c r="A177" s="213"/>
      <c r="B177" s="213"/>
      <c r="C177" s="214"/>
      <c r="D177" s="214"/>
      <c r="E177" s="214"/>
      <c r="F177" s="214"/>
      <c r="G177" s="214"/>
      <c r="H177" s="214"/>
      <c r="I177" s="214"/>
      <c r="J177" s="213"/>
      <c r="K177" s="218"/>
      <c r="L177" s="218"/>
      <c r="M177" s="13" t="s">
        <v>1368</v>
      </c>
      <c r="N177" s="13" t="s">
        <v>556</v>
      </c>
      <c r="O177" s="13" t="s">
        <v>710</v>
      </c>
      <c r="P177" s="13" t="s">
        <v>509</v>
      </c>
      <c r="Q177" s="13" t="s">
        <v>1369</v>
      </c>
      <c r="R177" s="13" t="s">
        <v>1370</v>
      </c>
      <c r="S177" s="13"/>
    </row>
    <row r="178" spans="1:19" ht="19.899999999999999" customHeight="1">
      <c r="A178" s="213"/>
      <c r="B178" s="213"/>
      <c r="C178" s="214"/>
      <c r="D178" s="214"/>
      <c r="E178" s="214"/>
      <c r="F178" s="214"/>
      <c r="G178" s="214"/>
      <c r="H178" s="214"/>
      <c r="I178" s="214"/>
      <c r="J178" s="213"/>
      <c r="K178" s="218"/>
      <c r="L178" s="218"/>
      <c r="M178" s="13" t="s">
        <v>610</v>
      </c>
      <c r="N178" s="13" t="s">
        <v>563</v>
      </c>
      <c r="O178" s="13" t="s">
        <v>524</v>
      </c>
      <c r="P178" s="13" t="s">
        <v>509</v>
      </c>
      <c r="Q178" s="13" t="s">
        <v>611</v>
      </c>
      <c r="R178" s="13" t="s">
        <v>1371</v>
      </c>
      <c r="S178" s="13"/>
    </row>
    <row r="179" spans="1:19" ht="19.899999999999999" customHeight="1">
      <c r="A179" s="213"/>
      <c r="B179" s="213"/>
      <c r="C179" s="214"/>
      <c r="D179" s="214"/>
      <c r="E179" s="214"/>
      <c r="F179" s="214"/>
      <c r="G179" s="214"/>
      <c r="H179" s="214"/>
      <c r="I179" s="214"/>
      <c r="J179" s="213"/>
      <c r="K179" s="218"/>
      <c r="L179" s="218" t="s">
        <v>522</v>
      </c>
      <c r="M179" s="13" t="s">
        <v>1372</v>
      </c>
      <c r="N179" s="13" t="s">
        <v>563</v>
      </c>
      <c r="O179" s="13" t="s">
        <v>524</v>
      </c>
      <c r="P179" s="13" t="s">
        <v>509</v>
      </c>
      <c r="Q179" s="13" t="s">
        <v>1373</v>
      </c>
      <c r="R179" s="13" t="s">
        <v>1371</v>
      </c>
      <c r="S179" s="13"/>
    </row>
    <row r="180" spans="1:19" ht="19.899999999999999" customHeight="1">
      <c r="A180" s="213"/>
      <c r="B180" s="213"/>
      <c r="C180" s="214"/>
      <c r="D180" s="214"/>
      <c r="E180" s="214"/>
      <c r="F180" s="214"/>
      <c r="G180" s="214"/>
      <c r="H180" s="214"/>
      <c r="I180" s="214"/>
      <c r="J180" s="213"/>
      <c r="K180" s="218"/>
      <c r="L180" s="218"/>
      <c r="M180" s="13" t="s">
        <v>1374</v>
      </c>
      <c r="N180" s="13" t="s">
        <v>563</v>
      </c>
      <c r="O180" s="13" t="s">
        <v>524</v>
      </c>
      <c r="P180" s="13" t="s">
        <v>509</v>
      </c>
      <c r="Q180" s="13" t="s">
        <v>1375</v>
      </c>
      <c r="R180" s="13" t="s">
        <v>1371</v>
      </c>
      <c r="S180" s="13"/>
    </row>
    <row r="181" spans="1:19" ht="19.899999999999999" customHeight="1">
      <c r="A181" s="213"/>
      <c r="B181" s="213"/>
      <c r="C181" s="214"/>
      <c r="D181" s="214"/>
      <c r="E181" s="214"/>
      <c r="F181" s="214"/>
      <c r="G181" s="214"/>
      <c r="H181" s="214"/>
      <c r="I181" s="214"/>
      <c r="J181" s="213"/>
      <c r="K181" s="218" t="s">
        <v>528</v>
      </c>
      <c r="L181" s="35" t="s">
        <v>529</v>
      </c>
      <c r="M181" s="13"/>
      <c r="N181" s="13"/>
      <c r="O181" s="13"/>
      <c r="P181" s="13"/>
      <c r="Q181" s="13"/>
      <c r="R181" s="13"/>
      <c r="S181" s="13"/>
    </row>
    <row r="182" spans="1:19" ht="19.899999999999999" customHeight="1">
      <c r="A182" s="213"/>
      <c r="B182" s="213"/>
      <c r="C182" s="214"/>
      <c r="D182" s="214"/>
      <c r="E182" s="214"/>
      <c r="F182" s="214"/>
      <c r="G182" s="214"/>
      <c r="H182" s="214"/>
      <c r="I182" s="214"/>
      <c r="J182" s="213"/>
      <c r="K182" s="218"/>
      <c r="L182" s="35" t="s">
        <v>530</v>
      </c>
      <c r="M182" s="13" t="s">
        <v>1376</v>
      </c>
      <c r="N182" s="13" t="s">
        <v>527</v>
      </c>
      <c r="O182" s="13" t="s">
        <v>532</v>
      </c>
      <c r="P182" s="13" t="s">
        <v>535</v>
      </c>
      <c r="Q182" s="13" t="s">
        <v>1377</v>
      </c>
      <c r="R182" s="13" t="s">
        <v>1528</v>
      </c>
      <c r="S182" s="13"/>
    </row>
    <row r="183" spans="1:19" ht="19.899999999999999" customHeight="1">
      <c r="A183" s="213"/>
      <c r="B183" s="213"/>
      <c r="C183" s="214"/>
      <c r="D183" s="214"/>
      <c r="E183" s="214"/>
      <c r="F183" s="214"/>
      <c r="G183" s="214"/>
      <c r="H183" s="214"/>
      <c r="I183" s="214"/>
      <c r="J183" s="213"/>
      <c r="K183" s="218"/>
      <c r="L183" s="35" t="s">
        <v>536</v>
      </c>
      <c r="M183" s="13" t="s">
        <v>1379</v>
      </c>
      <c r="N183" s="13" t="s">
        <v>548</v>
      </c>
      <c r="O183" s="13" t="s">
        <v>630</v>
      </c>
      <c r="P183" s="13" t="s">
        <v>509</v>
      </c>
      <c r="Q183" s="13" t="s">
        <v>1380</v>
      </c>
      <c r="R183" s="13" t="s">
        <v>1528</v>
      </c>
      <c r="S183" s="13"/>
    </row>
    <row r="184" spans="1:19" ht="19.899999999999999" customHeight="1">
      <c r="A184" s="213"/>
      <c r="B184" s="213"/>
      <c r="C184" s="214"/>
      <c r="D184" s="214"/>
      <c r="E184" s="214"/>
      <c r="F184" s="214"/>
      <c r="G184" s="214"/>
      <c r="H184" s="214"/>
      <c r="I184" s="214"/>
      <c r="J184" s="213"/>
      <c r="K184" s="218"/>
      <c r="L184" s="35" t="s">
        <v>537</v>
      </c>
      <c r="M184" s="13" t="s">
        <v>1529</v>
      </c>
      <c r="N184" s="13" t="s">
        <v>527</v>
      </c>
      <c r="O184" s="13" t="s">
        <v>532</v>
      </c>
      <c r="P184" s="13" t="s">
        <v>535</v>
      </c>
      <c r="Q184" s="13" t="s">
        <v>1530</v>
      </c>
      <c r="R184" s="13" t="s">
        <v>1528</v>
      </c>
      <c r="S184" s="13"/>
    </row>
    <row r="185" spans="1:19" ht="19.899999999999999" customHeight="1">
      <c r="A185" s="213"/>
      <c r="B185" s="213"/>
      <c r="C185" s="214"/>
      <c r="D185" s="214"/>
      <c r="E185" s="214"/>
      <c r="F185" s="214"/>
      <c r="G185" s="214"/>
      <c r="H185" s="214"/>
      <c r="I185" s="214"/>
      <c r="J185" s="213"/>
      <c r="K185" s="218" t="s">
        <v>542</v>
      </c>
      <c r="L185" s="218" t="s">
        <v>543</v>
      </c>
      <c r="M185" s="13" t="s">
        <v>1381</v>
      </c>
      <c r="N185" s="13" t="s">
        <v>548</v>
      </c>
      <c r="O185" s="13" t="s">
        <v>545</v>
      </c>
      <c r="P185" s="13" t="s">
        <v>509</v>
      </c>
      <c r="Q185" s="13" t="s">
        <v>1382</v>
      </c>
      <c r="R185" s="13" t="s">
        <v>1371</v>
      </c>
      <c r="S185" s="13"/>
    </row>
    <row r="186" spans="1:19" ht="19.899999999999999" customHeight="1">
      <c r="A186" s="213"/>
      <c r="B186" s="213"/>
      <c r="C186" s="214"/>
      <c r="D186" s="214"/>
      <c r="E186" s="214"/>
      <c r="F186" s="214"/>
      <c r="G186" s="214"/>
      <c r="H186" s="214"/>
      <c r="I186" s="214"/>
      <c r="J186" s="213"/>
      <c r="K186" s="218"/>
      <c r="L186" s="218"/>
      <c r="M186" s="13" t="s">
        <v>1383</v>
      </c>
      <c r="N186" s="13" t="s">
        <v>548</v>
      </c>
      <c r="O186" s="13" t="s">
        <v>545</v>
      </c>
      <c r="P186" s="13" t="s">
        <v>509</v>
      </c>
      <c r="Q186" s="13" t="s">
        <v>1384</v>
      </c>
      <c r="R186" s="13" t="s">
        <v>1371</v>
      </c>
      <c r="S186" s="13"/>
    </row>
    <row r="187" spans="1:19" ht="19.899999999999999" customHeight="1">
      <c r="A187" s="213" t="s">
        <v>1531</v>
      </c>
      <c r="B187" s="213" t="s">
        <v>1532</v>
      </c>
      <c r="C187" s="214">
        <v>2050.882842</v>
      </c>
      <c r="D187" s="214">
        <v>2050.882842</v>
      </c>
      <c r="E187" s="214"/>
      <c r="F187" s="214"/>
      <c r="G187" s="214"/>
      <c r="H187" s="214">
        <v>2050.882842</v>
      </c>
      <c r="I187" s="214"/>
      <c r="J187" s="213" t="s">
        <v>1533</v>
      </c>
      <c r="K187" s="213" t="s">
        <v>504</v>
      </c>
      <c r="L187" s="13" t="s">
        <v>505</v>
      </c>
      <c r="M187" s="13" t="s">
        <v>1289</v>
      </c>
      <c r="N187" s="13" t="s">
        <v>556</v>
      </c>
      <c r="O187" s="13" t="s">
        <v>1534</v>
      </c>
      <c r="P187" s="13" t="s">
        <v>555</v>
      </c>
      <c r="Q187" s="13" t="s">
        <v>1535</v>
      </c>
      <c r="R187" s="13" t="s">
        <v>1292</v>
      </c>
      <c r="S187" s="13"/>
    </row>
    <row r="188" spans="1:19" ht="19.899999999999999" customHeight="1">
      <c r="A188" s="213"/>
      <c r="B188" s="213"/>
      <c r="C188" s="214"/>
      <c r="D188" s="214"/>
      <c r="E188" s="214"/>
      <c r="F188" s="214"/>
      <c r="G188" s="214"/>
      <c r="H188" s="214"/>
      <c r="I188" s="214"/>
      <c r="J188" s="213"/>
      <c r="K188" s="213"/>
      <c r="L188" s="13" t="s">
        <v>511</v>
      </c>
      <c r="M188" s="13"/>
      <c r="N188" s="13"/>
      <c r="O188" s="13"/>
      <c r="P188" s="13"/>
      <c r="Q188" s="13"/>
      <c r="R188" s="13"/>
      <c r="S188" s="13"/>
    </row>
    <row r="189" spans="1:19" ht="19.899999999999999" customHeight="1">
      <c r="A189" s="213"/>
      <c r="B189" s="213"/>
      <c r="C189" s="214"/>
      <c r="D189" s="214"/>
      <c r="E189" s="214"/>
      <c r="F189" s="214"/>
      <c r="G189" s="214"/>
      <c r="H189" s="214"/>
      <c r="I189" s="214"/>
      <c r="J189" s="213"/>
      <c r="K189" s="213"/>
      <c r="L189" s="13" t="s">
        <v>512</v>
      </c>
      <c r="M189" s="13"/>
      <c r="N189" s="13"/>
      <c r="O189" s="13"/>
      <c r="P189" s="13"/>
      <c r="Q189" s="13"/>
      <c r="R189" s="13"/>
      <c r="S189" s="13"/>
    </row>
    <row r="190" spans="1:19" ht="19.5" customHeight="1">
      <c r="A190" s="213"/>
      <c r="B190" s="213"/>
      <c r="C190" s="214"/>
      <c r="D190" s="214"/>
      <c r="E190" s="214"/>
      <c r="F190" s="214"/>
      <c r="G190" s="214"/>
      <c r="H190" s="214"/>
      <c r="I190" s="214"/>
      <c r="J190" s="213"/>
      <c r="K190" s="218" t="s">
        <v>513</v>
      </c>
      <c r="L190" s="218" t="s">
        <v>514</v>
      </c>
      <c r="M190" s="13" t="s">
        <v>1320</v>
      </c>
      <c r="N190" s="13" t="s">
        <v>548</v>
      </c>
      <c r="O190" s="13" t="s">
        <v>710</v>
      </c>
      <c r="P190" s="13" t="s">
        <v>637</v>
      </c>
      <c r="Q190" s="13" t="s">
        <v>1321</v>
      </c>
      <c r="R190" s="13" t="s">
        <v>1536</v>
      </c>
      <c r="S190" s="13"/>
    </row>
    <row r="191" spans="1:19" ht="19.5" customHeight="1">
      <c r="A191" s="213"/>
      <c r="B191" s="213"/>
      <c r="C191" s="214"/>
      <c r="D191" s="214"/>
      <c r="E191" s="214"/>
      <c r="F191" s="214"/>
      <c r="G191" s="214"/>
      <c r="H191" s="214"/>
      <c r="I191" s="214"/>
      <c r="J191" s="213"/>
      <c r="K191" s="218"/>
      <c r="L191" s="218"/>
      <c r="M191" s="13" t="s">
        <v>1323</v>
      </c>
      <c r="N191" s="13" t="s">
        <v>548</v>
      </c>
      <c r="O191" s="13" t="s">
        <v>789</v>
      </c>
      <c r="P191" s="13" t="s">
        <v>1324</v>
      </c>
      <c r="Q191" s="13" t="s">
        <v>1537</v>
      </c>
      <c r="R191" s="13" t="s">
        <v>1538</v>
      </c>
      <c r="S191" s="13"/>
    </row>
    <row r="192" spans="1:19" ht="19.5" customHeight="1">
      <c r="A192" s="213"/>
      <c r="B192" s="213"/>
      <c r="C192" s="214"/>
      <c r="D192" s="214"/>
      <c r="E192" s="214"/>
      <c r="F192" s="214"/>
      <c r="G192" s="214"/>
      <c r="H192" s="214"/>
      <c r="I192" s="214"/>
      <c r="J192" s="213"/>
      <c r="K192" s="218"/>
      <c r="L192" s="218"/>
      <c r="M192" s="13" t="s">
        <v>671</v>
      </c>
      <c r="N192" s="13" t="s">
        <v>548</v>
      </c>
      <c r="O192" s="13" t="s">
        <v>1539</v>
      </c>
      <c r="P192" s="13" t="s">
        <v>637</v>
      </c>
      <c r="Q192" s="13" t="s">
        <v>1540</v>
      </c>
      <c r="R192" s="13" t="s">
        <v>1541</v>
      </c>
      <c r="S192" s="13"/>
    </row>
    <row r="193" spans="1:19" ht="19.5" customHeight="1">
      <c r="A193" s="213"/>
      <c r="B193" s="213"/>
      <c r="C193" s="214"/>
      <c r="D193" s="214"/>
      <c r="E193" s="214"/>
      <c r="F193" s="214"/>
      <c r="G193" s="214"/>
      <c r="H193" s="214"/>
      <c r="I193" s="214"/>
      <c r="J193" s="213"/>
      <c r="K193" s="218"/>
      <c r="L193" s="218" t="s">
        <v>518</v>
      </c>
      <c r="M193" s="13" t="s">
        <v>1330</v>
      </c>
      <c r="N193" s="13" t="s">
        <v>548</v>
      </c>
      <c r="O193" s="13" t="s">
        <v>545</v>
      </c>
      <c r="P193" s="13" t="s">
        <v>509</v>
      </c>
      <c r="Q193" s="13" t="s">
        <v>1331</v>
      </c>
      <c r="R193" s="13" t="s">
        <v>1542</v>
      </c>
      <c r="S193" s="13"/>
    </row>
    <row r="194" spans="1:19" ht="19.899999999999999" customHeight="1">
      <c r="A194" s="213"/>
      <c r="B194" s="213"/>
      <c r="C194" s="214"/>
      <c r="D194" s="214"/>
      <c r="E194" s="214"/>
      <c r="F194" s="214"/>
      <c r="G194" s="214"/>
      <c r="H194" s="214"/>
      <c r="I194" s="214"/>
      <c r="J194" s="213"/>
      <c r="K194" s="218"/>
      <c r="L194" s="218"/>
      <c r="M194" s="13" t="s">
        <v>1333</v>
      </c>
      <c r="N194" s="13" t="s">
        <v>563</v>
      </c>
      <c r="O194" s="13" t="s">
        <v>524</v>
      </c>
      <c r="P194" s="13" t="s">
        <v>509</v>
      </c>
      <c r="Q194" s="13" t="s">
        <v>1334</v>
      </c>
      <c r="R194" s="13" t="s">
        <v>1542</v>
      </c>
      <c r="S194" s="13"/>
    </row>
    <row r="195" spans="1:19" ht="19.5" customHeight="1">
      <c r="A195" s="213"/>
      <c r="B195" s="213"/>
      <c r="C195" s="214"/>
      <c r="D195" s="214"/>
      <c r="E195" s="214"/>
      <c r="F195" s="214"/>
      <c r="G195" s="214"/>
      <c r="H195" s="214"/>
      <c r="I195" s="214"/>
      <c r="J195" s="213"/>
      <c r="K195" s="218"/>
      <c r="L195" s="218"/>
      <c r="M195" s="13" t="s">
        <v>1335</v>
      </c>
      <c r="N195" s="13" t="s">
        <v>548</v>
      </c>
      <c r="O195" s="13" t="s">
        <v>891</v>
      </c>
      <c r="P195" s="13" t="s">
        <v>509</v>
      </c>
      <c r="Q195" s="13" t="s">
        <v>1543</v>
      </c>
      <c r="R195" s="13" t="s">
        <v>1542</v>
      </c>
      <c r="S195" s="13"/>
    </row>
    <row r="196" spans="1:19" ht="19.899999999999999" customHeight="1">
      <c r="A196" s="213"/>
      <c r="B196" s="213"/>
      <c r="C196" s="214"/>
      <c r="D196" s="214"/>
      <c r="E196" s="214"/>
      <c r="F196" s="214"/>
      <c r="G196" s="214"/>
      <c r="H196" s="214"/>
      <c r="I196" s="214"/>
      <c r="J196" s="213"/>
      <c r="K196" s="218"/>
      <c r="L196" s="35" t="s">
        <v>522</v>
      </c>
      <c r="M196" s="13" t="s">
        <v>894</v>
      </c>
      <c r="N196" s="13" t="s">
        <v>563</v>
      </c>
      <c r="O196" s="13" t="s">
        <v>524</v>
      </c>
      <c r="P196" s="13" t="s">
        <v>509</v>
      </c>
      <c r="Q196" s="13" t="s">
        <v>1337</v>
      </c>
      <c r="R196" s="13" t="s">
        <v>1542</v>
      </c>
      <c r="S196" s="13"/>
    </row>
    <row r="197" spans="1:19" ht="19.899999999999999" customHeight="1">
      <c r="A197" s="213"/>
      <c r="B197" s="213"/>
      <c r="C197" s="214"/>
      <c r="D197" s="214"/>
      <c r="E197" s="214"/>
      <c r="F197" s="214"/>
      <c r="G197" s="214"/>
      <c r="H197" s="214"/>
      <c r="I197" s="214"/>
      <c r="J197" s="213"/>
      <c r="K197" s="218" t="s">
        <v>528</v>
      </c>
      <c r="L197" s="35" t="s">
        <v>529</v>
      </c>
      <c r="M197" s="13"/>
      <c r="N197" s="13"/>
      <c r="O197" s="13"/>
      <c r="P197" s="13"/>
      <c r="Q197" s="13"/>
      <c r="R197" s="13"/>
      <c r="S197" s="13"/>
    </row>
    <row r="198" spans="1:19" ht="19.5" customHeight="1">
      <c r="A198" s="213"/>
      <c r="B198" s="213"/>
      <c r="C198" s="214"/>
      <c r="D198" s="214"/>
      <c r="E198" s="214"/>
      <c r="F198" s="214"/>
      <c r="G198" s="214"/>
      <c r="H198" s="214"/>
      <c r="I198" s="214"/>
      <c r="J198" s="213"/>
      <c r="K198" s="218"/>
      <c r="L198" s="218" t="s">
        <v>530</v>
      </c>
      <c r="M198" s="13" t="s">
        <v>1303</v>
      </c>
      <c r="N198" s="13" t="s">
        <v>556</v>
      </c>
      <c r="O198" s="13" t="s">
        <v>516</v>
      </c>
      <c r="P198" s="13" t="s">
        <v>509</v>
      </c>
      <c r="Q198" s="13" t="s">
        <v>1544</v>
      </c>
      <c r="R198" s="13" t="s">
        <v>1339</v>
      </c>
      <c r="S198" s="13"/>
    </row>
    <row r="199" spans="1:19" ht="19.5" customHeight="1">
      <c r="A199" s="213"/>
      <c r="B199" s="213"/>
      <c r="C199" s="214"/>
      <c r="D199" s="214"/>
      <c r="E199" s="214"/>
      <c r="F199" s="214"/>
      <c r="G199" s="214"/>
      <c r="H199" s="214"/>
      <c r="I199" s="214"/>
      <c r="J199" s="213"/>
      <c r="K199" s="218"/>
      <c r="L199" s="218"/>
      <c r="M199" s="13" t="s">
        <v>1311</v>
      </c>
      <c r="N199" s="13" t="s">
        <v>548</v>
      </c>
      <c r="O199" s="13" t="s">
        <v>524</v>
      </c>
      <c r="P199" s="13" t="s">
        <v>509</v>
      </c>
      <c r="Q199" s="13" t="s">
        <v>1545</v>
      </c>
      <c r="R199" s="13" t="s">
        <v>1332</v>
      </c>
      <c r="S199" s="13"/>
    </row>
    <row r="200" spans="1:19" ht="19.899999999999999" customHeight="1">
      <c r="A200" s="213"/>
      <c r="B200" s="213"/>
      <c r="C200" s="214"/>
      <c r="D200" s="214"/>
      <c r="E200" s="214"/>
      <c r="F200" s="214"/>
      <c r="G200" s="214"/>
      <c r="H200" s="214"/>
      <c r="I200" s="214"/>
      <c r="J200" s="213"/>
      <c r="K200" s="218"/>
      <c r="L200" s="35" t="s">
        <v>536</v>
      </c>
      <c r="M200" s="13"/>
      <c r="N200" s="13"/>
      <c r="O200" s="13"/>
      <c r="P200" s="13"/>
      <c r="Q200" s="13"/>
      <c r="R200" s="13"/>
      <c r="S200" s="13"/>
    </row>
    <row r="201" spans="1:19" ht="19.899999999999999" customHeight="1">
      <c r="A201" s="213"/>
      <c r="B201" s="213"/>
      <c r="C201" s="214"/>
      <c r="D201" s="214"/>
      <c r="E201" s="214"/>
      <c r="F201" s="214"/>
      <c r="G201" s="214"/>
      <c r="H201" s="214"/>
      <c r="I201" s="214"/>
      <c r="J201" s="213"/>
      <c r="K201" s="218"/>
      <c r="L201" s="35" t="s">
        <v>537</v>
      </c>
      <c r="M201" s="13" t="s">
        <v>1546</v>
      </c>
      <c r="N201" s="13" t="s">
        <v>527</v>
      </c>
      <c r="O201" s="13" t="s">
        <v>532</v>
      </c>
      <c r="P201" s="13" t="s">
        <v>1547</v>
      </c>
      <c r="Q201" s="13" t="s">
        <v>1548</v>
      </c>
      <c r="R201" s="13" t="s">
        <v>1549</v>
      </c>
      <c r="S201" s="13"/>
    </row>
    <row r="202" spans="1:19" ht="19.899999999999999" customHeight="1">
      <c r="A202" s="213"/>
      <c r="B202" s="213"/>
      <c r="C202" s="214"/>
      <c r="D202" s="214"/>
      <c r="E202" s="214"/>
      <c r="F202" s="214"/>
      <c r="G202" s="214"/>
      <c r="H202" s="214"/>
      <c r="I202" s="214"/>
      <c r="J202" s="213"/>
      <c r="K202" s="35" t="s">
        <v>542</v>
      </c>
      <c r="L202" s="35" t="s">
        <v>543</v>
      </c>
      <c r="M202" s="13" t="s">
        <v>578</v>
      </c>
      <c r="N202" s="13" t="s">
        <v>548</v>
      </c>
      <c r="O202" s="13" t="s">
        <v>545</v>
      </c>
      <c r="P202" s="13" t="s">
        <v>509</v>
      </c>
      <c r="Q202" s="13" t="s">
        <v>579</v>
      </c>
      <c r="R202" s="13" t="s">
        <v>1332</v>
      </c>
      <c r="S202" s="13"/>
    </row>
    <row r="203" spans="1:19" ht="19.899999999999999" customHeight="1">
      <c r="A203" s="213" t="s">
        <v>1550</v>
      </c>
      <c r="B203" s="213" t="s">
        <v>1551</v>
      </c>
      <c r="C203" s="214">
        <v>1701.214148</v>
      </c>
      <c r="D203" s="214">
        <v>1701.214148</v>
      </c>
      <c r="E203" s="214"/>
      <c r="F203" s="214"/>
      <c r="G203" s="214"/>
      <c r="H203" s="214">
        <v>1701.214148</v>
      </c>
      <c r="I203" s="214"/>
      <c r="J203" s="213" t="s">
        <v>1533</v>
      </c>
      <c r="K203" s="213" t="s">
        <v>504</v>
      </c>
      <c r="L203" s="13" t="s">
        <v>505</v>
      </c>
      <c r="M203" s="13" t="s">
        <v>1289</v>
      </c>
      <c r="N203" s="13" t="s">
        <v>556</v>
      </c>
      <c r="O203" s="13" t="s">
        <v>1552</v>
      </c>
      <c r="P203" s="13" t="s">
        <v>555</v>
      </c>
      <c r="Q203" s="13" t="s">
        <v>1553</v>
      </c>
      <c r="R203" s="13" t="s">
        <v>1554</v>
      </c>
      <c r="S203" s="13"/>
    </row>
    <row r="204" spans="1:19" ht="19.899999999999999" customHeight="1">
      <c r="A204" s="213"/>
      <c r="B204" s="213"/>
      <c r="C204" s="214"/>
      <c r="D204" s="214"/>
      <c r="E204" s="214"/>
      <c r="F204" s="214"/>
      <c r="G204" s="214"/>
      <c r="H204" s="214"/>
      <c r="I204" s="214"/>
      <c r="J204" s="213"/>
      <c r="K204" s="213"/>
      <c r="L204" s="13" t="s">
        <v>511</v>
      </c>
      <c r="M204" s="13"/>
      <c r="N204" s="13"/>
      <c r="O204" s="13"/>
      <c r="P204" s="13"/>
      <c r="Q204" s="13"/>
      <c r="R204" s="13"/>
      <c r="S204" s="13"/>
    </row>
    <row r="205" spans="1:19" ht="19.899999999999999" customHeight="1">
      <c r="A205" s="213"/>
      <c r="B205" s="213"/>
      <c r="C205" s="214"/>
      <c r="D205" s="214"/>
      <c r="E205" s="214"/>
      <c r="F205" s="214"/>
      <c r="G205" s="214"/>
      <c r="H205" s="214"/>
      <c r="I205" s="214"/>
      <c r="J205" s="213"/>
      <c r="K205" s="213"/>
      <c r="L205" s="13" t="s">
        <v>512</v>
      </c>
      <c r="M205" s="13"/>
      <c r="N205" s="13"/>
      <c r="O205" s="13"/>
      <c r="P205" s="13"/>
      <c r="Q205" s="13"/>
      <c r="R205" s="13"/>
      <c r="S205" s="13"/>
    </row>
    <row r="206" spans="1:19" ht="19.5" customHeight="1">
      <c r="A206" s="213"/>
      <c r="B206" s="213"/>
      <c r="C206" s="214"/>
      <c r="D206" s="214"/>
      <c r="E206" s="214"/>
      <c r="F206" s="214"/>
      <c r="G206" s="214"/>
      <c r="H206" s="214"/>
      <c r="I206" s="214"/>
      <c r="J206" s="213"/>
      <c r="K206" s="218" t="s">
        <v>513</v>
      </c>
      <c r="L206" s="218" t="s">
        <v>514</v>
      </c>
      <c r="M206" s="13" t="s">
        <v>1320</v>
      </c>
      <c r="N206" s="13" t="s">
        <v>548</v>
      </c>
      <c r="O206" s="13" t="s">
        <v>710</v>
      </c>
      <c r="P206" s="13" t="s">
        <v>637</v>
      </c>
      <c r="Q206" s="13" t="s">
        <v>1321</v>
      </c>
      <c r="R206" s="13" t="s">
        <v>1536</v>
      </c>
      <c r="S206" s="13"/>
    </row>
    <row r="207" spans="1:19" ht="19.5" customHeight="1">
      <c r="A207" s="213"/>
      <c r="B207" s="213"/>
      <c r="C207" s="214"/>
      <c r="D207" s="214"/>
      <c r="E207" s="214"/>
      <c r="F207" s="214"/>
      <c r="G207" s="214"/>
      <c r="H207" s="214"/>
      <c r="I207" s="214"/>
      <c r="J207" s="213"/>
      <c r="K207" s="218"/>
      <c r="L207" s="218"/>
      <c r="M207" s="13" t="s">
        <v>1323</v>
      </c>
      <c r="N207" s="13" t="s">
        <v>548</v>
      </c>
      <c r="O207" s="13" t="s">
        <v>789</v>
      </c>
      <c r="P207" s="13" t="s">
        <v>1324</v>
      </c>
      <c r="Q207" s="13" t="s">
        <v>1537</v>
      </c>
      <c r="R207" s="13" t="s">
        <v>1538</v>
      </c>
      <c r="S207" s="13"/>
    </row>
    <row r="208" spans="1:19" ht="19.5" customHeight="1">
      <c r="A208" s="213"/>
      <c r="B208" s="213"/>
      <c r="C208" s="214"/>
      <c r="D208" s="214"/>
      <c r="E208" s="214"/>
      <c r="F208" s="214"/>
      <c r="G208" s="214"/>
      <c r="H208" s="214"/>
      <c r="I208" s="214"/>
      <c r="J208" s="213"/>
      <c r="K208" s="218"/>
      <c r="L208" s="218"/>
      <c r="M208" s="13" t="s">
        <v>671</v>
      </c>
      <c r="N208" s="13" t="s">
        <v>548</v>
      </c>
      <c r="O208" s="13" t="s">
        <v>1539</v>
      </c>
      <c r="P208" s="13" t="s">
        <v>637</v>
      </c>
      <c r="Q208" s="13" t="s">
        <v>1555</v>
      </c>
      <c r="R208" s="13" t="s">
        <v>1541</v>
      </c>
      <c r="S208" s="13"/>
    </row>
    <row r="209" spans="1:19" ht="19.5" customHeight="1">
      <c r="A209" s="213"/>
      <c r="B209" s="213"/>
      <c r="C209" s="214"/>
      <c r="D209" s="214"/>
      <c r="E209" s="214"/>
      <c r="F209" s="214"/>
      <c r="G209" s="214"/>
      <c r="H209" s="214"/>
      <c r="I209" s="214"/>
      <c r="J209" s="213"/>
      <c r="K209" s="218"/>
      <c r="L209" s="218" t="s">
        <v>518</v>
      </c>
      <c r="M209" s="13" t="s">
        <v>1330</v>
      </c>
      <c r="N209" s="13" t="s">
        <v>548</v>
      </c>
      <c r="O209" s="13" t="s">
        <v>545</v>
      </c>
      <c r="P209" s="13" t="s">
        <v>509</v>
      </c>
      <c r="Q209" s="13" t="s">
        <v>1331</v>
      </c>
      <c r="R209" s="13" t="s">
        <v>1542</v>
      </c>
      <c r="S209" s="13"/>
    </row>
    <row r="210" spans="1:19" ht="19.899999999999999" customHeight="1">
      <c r="A210" s="213"/>
      <c r="B210" s="213"/>
      <c r="C210" s="214"/>
      <c r="D210" s="214"/>
      <c r="E210" s="214"/>
      <c r="F210" s="214"/>
      <c r="G210" s="214"/>
      <c r="H210" s="214"/>
      <c r="I210" s="214"/>
      <c r="J210" s="213"/>
      <c r="K210" s="218"/>
      <c r="L210" s="218"/>
      <c r="M210" s="13" t="s">
        <v>1333</v>
      </c>
      <c r="N210" s="13" t="s">
        <v>563</v>
      </c>
      <c r="O210" s="13" t="s">
        <v>524</v>
      </c>
      <c r="P210" s="13" t="s">
        <v>509</v>
      </c>
      <c r="Q210" s="13" t="s">
        <v>1334</v>
      </c>
      <c r="R210" s="13" t="s">
        <v>1542</v>
      </c>
      <c r="S210" s="13"/>
    </row>
    <row r="211" spans="1:19" ht="19.5" customHeight="1">
      <c r="A211" s="213"/>
      <c r="B211" s="213"/>
      <c r="C211" s="214"/>
      <c r="D211" s="214"/>
      <c r="E211" s="214"/>
      <c r="F211" s="214"/>
      <c r="G211" s="214"/>
      <c r="H211" s="214"/>
      <c r="I211" s="214"/>
      <c r="J211" s="213"/>
      <c r="K211" s="218"/>
      <c r="L211" s="218"/>
      <c r="M211" s="13" t="s">
        <v>1335</v>
      </c>
      <c r="N211" s="13" t="s">
        <v>548</v>
      </c>
      <c r="O211" s="13" t="s">
        <v>891</v>
      </c>
      <c r="P211" s="13" t="s">
        <v>509</v>
      </c>
      <c r="Q211" s="13" t="s">
        <v>1543</v>
      </c>
      <c r="R211" s="13" t="s">
        <v>1542</v>
      </c>
      <c r="S211" s="13"/>
    </row>
    <row r="212" spans="1:19" ht="19.899999999999999" customHeight="1">
      <c r="A212" s="213"/>
      <c r="B212" s="213"/>
      <c r="C212" s="214"/>
      <c r="D212" s="214"/>
      <c r="E212" s="214"/>
      <c r="F212" s="214"/>
      <c r="G212" s="214"/>
      <c r="H212" s="214"/>
      <c r="I212" s="214"/>
      <c r="J212" s="213"/>
      <c r="K212" s="218"/>
      <c r="L212" s="35" t="s">
        <v>522</v>
      </c>
      <c r="M212" s="13" t="s">
        <v>894</v>
      </c>
      <c r="N212" s="13" t="s">
        <v>563</v>
      </c>
      <c r="O212" s="13" t="s">
        <v>524</v>
      </c>
      <c r="P212" s="13" t="s">
        <v>509</v>
      </c>
      <c r="Q212" s="13" t="s">
        <v>1337</v>
      </c>
      <c r="R212" s="13" t="s">
        <v>1542</v>
      </c>
      <c r="S212" s="13"/>
    </row>
    <row r="213" spans="1:19" ht="19.899999999999999" customHeight="1">
      <c r="A213" s="213"/>
      <c r="B213" s="213"/>
      <c r="C213" s="214"/>
      <c r="D213" s="214"/>
      <c r="E213" s="214"/>
      <c r="F213" s="214"/>
      <c r="G213" s="214"/>
      <c r="H213" s="214"/>
      <c r="I213" s="214"/>
      <c r="J213" s="213"/>
      <c r="K213" s="218" t="s">
        <v>528</v>
      </c>
      <c r="L213" s="35" t="s">
        <v>529</v>
      </c>
      <c r="M213" s="13"/>
      <c r="N213" s="13"/>
      <c r="O213" s="13"/>
      <c r="P213" s="13"/>
      <c r="Q213" s="13"/>
      <c r="R213" s="13"/>
      <c r="S213" s="13"/>
    </row>
    <row r="214" spans="1:19" ht="19.5" customHeight="1">
      <c r="A214" s="213"/>
      <c r="B214" s="213"/>
      <c r="C214" s="214"/>
      <c r="D214" s="214"/>
      <c r="E214" s="214"/>
      <c r="F214" s="214"/>
      <c r="G214" s="214"/>
      <c r="H214" s="214"/>
      <c r="I214" s="214"/>
      <c r="J214" s="213"/>
      <c r="K214" s="218"/>
      <c r="L214" s="218" t="s">
        <v>530</v>
      </c>
      <c r="M214" s="13" t="s">
        <v>1303</v>
      </c>
      <c r="N214" s="13" t="s">
        <v>556</v>
      </c>
      <c r="O214" s="13" t="s">
        <v>516</v>
      </c>
      <c r="P214" s="13" t="s">
        <v>509</v>
      </c>
      <c r="Q214" s="13" t="s">
        <v>1556</v>
      </c>
      <c r="R214" s="13" t="s">
        <v>1339</v>
      </c>
      <c r="S214" s="13"/>
    </row>
    <row r="215" spans="1:19" ht="19.5" customHeight="1">
      <c r="A215" s="213"/>
      <c r="B215" s="213"/>
      <c r="C215" s="214"/>
      <c r="D215" s="214"/>
      <c r="E215" s="214"/>
      <c r="F215" s="214"/>
      <c r="G215" s="214"/>
      <c r="H215" s="214"/>
      <c r="I215" s="214"/>
      <c r="J215" s="213"/>
      <c r="K215" s="218"/>
      <c r="L215" s="218"/>
      <c r="M215" s="13" t="s">
        <v>1311</v>
      </c>
      <c r="N215" s="13" t="s">
        <v>548</v>
      </c>
      <c r="O215" s="13" t="s">
        <v>524</v>
      </c>
      <c r="P215" s="13" t="s">
        <v>509</v>
      </c>
      <c r="Q215" s="13" t="s">
        <v>1557</v>
      </c>
      <c r="R215" s="13" t="s">
        <v>1332</v>
      </c>
      <c r="S215" s="13"/>
    </row>
    <row r="216" spans="1:19" ht="19.899999999999999" customHeight="1">
      <c r="A216" s="213"/>
      <c r="B216" s="213"/>
      <c r="C216" s="214"/>
      <c r="D216" s="214"/>
      <c r="E216" s="214"/>
      <c r="F216" s="214"/>
      <c r="G216" s="214"/>
      <c r="H216" s="214"/>
      <c r="I216" s="214"/>
      <c r="J216" s="213"/>
      <c r="K216" s="218"/>
      <c r="L216" s="35" t="s">
        <v>536</v>
      </c>
      <c r="M216" s="13"/>
      <c r="N216" s="13"/>
      <c r="O216" s="13"/>
      <c r="P216" s="13"/>
      <c r="Q216" s="13"/>
      <c r="R216" s="13"/>
      <c r="S216" s="13"/>
    </row>
    <row r="217" spans="1:19" ht="19.899999999999999" customHeight="1">
      <c r="A217" s="213"/>
      <c r="B217" s="213"/>
      <c r="C217" s="214"/>
      <c r="D217" s="214"/>
      <c r="E217" s="214"/>
      <c r="F217" s="214"/>
      <c r="G217" s="214"/>
      <c r="H217" s="214"/>
      <c r="I217" s="214"/>
      <c r="J217" s="213"/>
      <c r="K217" s="218"/>
      <c r="L217" s="35" t="s">
        <v>537</v>
      </c>
      <c r="M217" s="13"/>
      <c r="N217" s="13"/>
      <c r="O217" s="13"/>
      <c r="P217" s="13"/>
      <c r="Q217" s="13"/>
      <c r="R217" s="13"/>
      <c r="S217" s="13"/>
    </row>
    <row r="218" spans="1:19" ht="19.899999999999999" customHeight="1">
      <c r="A218" s="213"/>
      <c r="B218" s="213"/>
      <c r="C218" s="214"/>
      <c r="D218" s="214"/>
      <c r="E218" s="214"/>
      <c r="F218" s="214"/>
      <c r="G218" s="214"/>
      <c r="H218" s="214"/>
      <c r="I218" s="214"/>
      <c r="J218" s="213"/>
      <c r="K218" s="35" t="s">
        <v>542</v>
      </c>
      <c r="L218" s="35" t="s">
        <v>543</v>
      </c>
      <c r="M218" s="13" t="s">
        <v>578</v>
      </c>
      <c r="N218" s="13" t="s">
        <v>548</v>
      </c>
      <c r="O218" s="13" t="s">
        <v>545</v>
      </c>
      <c r="P218" s="13" t="s">
        <v>509</v>
      </c>
      <c r="Q218" s="13" t="s">
        <v>579</v>
      </c>
      <c r="R218" s="13" t="s">
        <v>1332</v>
      </c>
      <c r="S218" s="13"/>
    </row>
    <row r="219" spans="1:19" ht="19.899999999999999" customHeight="1">
      <c r="A219" s="213" t="s">
        <v>1187</v>
      </c>
      <c r="B219" s="213" t="s">
        <v>1188</v>
      </c>
      <c r="C219" s="214">
        <v>339.54419000000001</v>
      </c>
      <c r="D219" s="214">
        <v>339.54419000000001</v>
      </c>
      <c r="E219" s="214"/>
      <c r="F219" s="214"/>
      <c r="G219" s="214"/>
      <c r="H219" s="214">
        <v>332.34419000000003</v>
      </c>
      <c r="I219" s="214">
        <v>7.2</v>
      </c>
      <c r="J219" s="213" t="s">
        <v>4</v>
      </c>
      <c r="K219" s="213" t="s">
        <v>504</v>
      </c>
      <c r="L219" s="13" t="s">
        <v>505</v>
      </c>
      <c r="M219" s="13" t="s">
        <v>551</v>
      </c>
      <c r="N219" s="13" t="s">
        <v>556</v>
      </c>
      <c r="O219" s="13" t="s">
        <v>1558</v>
      </c>
      <c r="P219" s="13" t="s">
        <v>555</v>
      </c>
      <c r="Q219" s="13" t="s">
        <v>1559</v>
      </c>
      <c r="R219" s="13" t="s">
        <v>1346</v>
      </c>
      <c r="S219" s="13"/>
    </row>
    <row r="220" spans="1:19" ht="19.899999999999999" customHeight="1">
      <c r="A220" s="213"/>
      <c r="B220" s="213"/>
      <c r="C220" s="214"/>
      <c r="D220" s="214"/>
      <c r="E220" s="214"/>
      <c r="F220" s="214"/>
      <c r="G220" s="214"/>
      <c r="H220" s="214"/>
      <c r="I220" s="214"/>
      <c r="J220" s="213"/>
      <c r="K220" s="213"/>
      <c r="L220" s="13" t="s">
        <v>511</v>
      </c>
      <c r="M220" s="13"/>
      <c r="N220" s="13"/>
      <c r="O220" s="13"/>
      <c r="P220" s="13"/>
      <c r="Q220" s="13"/>
      <c r="R220" s="13"/>
      <c r="S220" s="13"/>
    </row>
    <row r="221" spans="1:19" ht="19.899999999999999" customHeight="1">
      <c r="A221" s="213"/>
      <c r="B221" s="213"/>
      <c r="C221" s="214"/>
      <c r="D221" s="214"/>
      <c r="E221" s="214"/>
      <c r="F221" s="214"/>
      <c r="G221" s="214"/>
      <c r="H221" s="214"/>
      <c r="I221" s="214"/>
      <c r="J221" s="213"/>
      <c r="K221" s="213"/>
      <c r="L221" s="13" t="s">
        <v>512</v>
      </c>
      <c r="M221" s="13"/>
      <c r="N221" s="13"/>
      <c r="O221" s="13"/>
      <c r="P221" s="13"/>
      <c r="Q221" s="13"/>
      <c r="R221" s="13"/>
      <c r="S221" s="13"/>
    </row>
    <row r="222" spans="1:19" ht="19.5" customHeight="1">
      <c r="A222" s="213"/>
      <c r="B222" s="213"/>
      <c r="C222" s="214"/>
      <c r="D222" s="214"/>
      <c r="E222" s="214"/>
      <c r="F222" s="214"/>
      <c r="G222" s="214"/>
      <c r="H222" s="214"/>
      <c r="I222" s="214"/>
      <c r="J222" s="213"/>
      <c r="K222" s="218" t="s">
        <v>513</v>
      </c>
      <c r="L222" s="218" t="s">
        <v>514</v>
      </c>
      <c r="M222" s="13" t="s">
        <v>1347</v>
      </c>
      <c r="N222" s="13" t="s">
        <v>548</v>
      </c>
      <c r="O222" s="13" t="s">
        <v>1142</v>
      </c>
      <c r="P222" s="13" t="s">
        <v>760</v>
      </c>
      <c r="Q222" s="13" t="s">
        <v>1560</v>
      </c>
      <c r="R222" s="13" t="s">
        <v>1349</v>
      </c>
      <c r="S222" s="13"/>
    </row>
    <row r="223" spans="1:19" ht="19.899999999999999" customHeight="1">
      <c r="A223" s="213"/>
      <c r="B223" s="213"/>
      <c r="C223" s="214"/>
      <c r="D223" s="214"/>
      <c r="E223" s="214"/>
      <c r="F223" s="214"/>
      <c r="G223" s="214"/>
      <c r="H223" s="214"/>
      <c r="I223" s="214"/>
      <c r="J223" s="213"/>
      <c r="K223" s="218"/>
      <c r="L223" s="218"/>
      <c r="M223" s="13" t="s">
        <v>1350</v>
      </c>
      <c r="N223" s="13" t="s">
        <v>548</v>
      </c>
      <c r="O223" s="13" t="s">
        <v>1561</v>
      </c>
      <c r="P223" s="13" t="s">
        <v>637</v>
      </c>
      <c r="Q223" s="13" t="s">
        <v>1562</v>
      </c>
      <c r="R223" s="13" t="s">
        <v>1353</v>
      </c>
      <c r="S223" s="13"/>
    </row>
    <row r="224" spans="1:19" ht="19.899999999999999" customHeight="1">
      <c r="A224" s="213"/>
      <c r="B224" s="213"/>
      <c r="C224" s="214"/>
      <c r="D224" s="214"/>
      <c r="E224" s="214"/>
      <c r="F224" s="214"/>
      <c r="G224" s="214"/>
      <c r="H224" s="214"/>
      <c r="I224" s="214"/>
      <c r="J224" s="213"/>
      <c r="K224" s="218"/>
      <c r="L224" s="218"/>
      <c r="M224" s="13" t="s">
        <v>1354</v>
      </c>
      <c r="N224" s="13" t="s">
        <v>548</v>
      </c>
      <c r="O224" s="13" t="s">
        <v>1561</v>
      </c>
      <c r="P224" s="13" t="s">
        <v>637</v>
      </c>
      <c r="Q224" s="13" t="s">
        <v>1563</v>
      </c>
      <c r="R224" s="13" t="s">
        <v>1353</v>
      </c>
      <c r="S224" s="13"/>
    </row>
    <row r="225" spans="1:19" ht="19.899999999999999" customHeight="1">
      <c r="A225" s="213"/>
      <c r="B225" s="213"/>
      <c r="C225" s="214"/>
      <c r="D225" s="214"/>
      <c r="E225" s="214"/>
      <c r="F225" s="214"/>
      <c r="G225" s="214"/>
      <c r="H225" s="214"/>
      <c r="I225" s="214"/>
      <c r="J225" s="213"/>
      <c r="K225" s="218"/>
      <c r="L225" s="218"/>
      <c r="M225" s="13" t="s">
        <v>1356</v>
      </c>
      <c r="N225" s="13" t="s">
        <v>548</v>
      </c>
      <c r="O225" s="13" t="s">
        <v>1357</v>
      </c>
      <c r="P225" s="13" t="s">
        <v>1564</v>
      </c>
      <c r="Q225" s="13" t="s">
        <v>1359</v>
      </c>
      <c r="R225" s="13" t="s">
        <v>1360</v>
      </c>
      <c r="S225" s="13"/>
    </row>
    <row r="226" spans="1:19" ht="19.5" customHeight="1">
      <c r="A226" s="213"/>
      <c r="B226" s="213"/>
      <c r="C226" s="214"/>
      <c r="D226" s="214"/>
      <c r="E226" s="214"/>
      <c r="F226" s="214"/>
      <c r="G226" s="214"/>
      <c r="H226" s="214"/>
      <c r="I226" s="214"/>
      <c r="J226" s="213"/>
      <c r="K226" s="218"/>
      <c r="L226" s="218"/>
      <c r="M226" s="13" t="s">
        <v>1361</v>
      </c>
      <c r="N226" s="13" t="s">
        <v>548</v>
      </c>
      <c r="O226" s="13" t="s">
        <v>585</v>
      </c>
      <c r="P226" s="13" t="s">
        <v>588</v>
      </c>
      <c r="Q226" s="13" t="s">
        <v>1565</v>
      </c>
      <c r="R226" s="13" t="s">
        <v>1363</v>
      </c>
      <c r="S226" s="13"/>
    </row>
    <row r="227" spans="1:19" ht="19.5" customHeight="1">
      <c r="A227" s="213"/>
      <c r="B227" s="213"/>
      <c r="C227" s="214"/>
      <c r="D227" s="214"/>
      <c r="E227" s="214"/>
      <c r="F227" s="214"/>
      <c r="G227" s="214"/>
      <c r="H227" s="214"/>
      <c r="I227" s="214"/>
      <c r="J227" s="213"/>
      <c r="K227" s="218"/>
      <c r="L227" s="218" t="s">
        <v>518</v>
      </c>
      <c r="M227" s="13" t="s">
        <v>1566</v>
      </c>
      <c r="N227" s="13" t="s">
        <v>548</v>
      </c>
      <c r="O227" s="13" t="s">
        <v>670</v>
      </c>
      <c r="P227" s="13" t="s">
        <v>509</v>
      </c>
      <c r="Q227" s="13" t="s">
        <v>1567</v>
      </c>
      <c r="R227" s="13" t="s">
        <v>1367</v>
      </c>
      <c r="S227" s="13"/>
    </row>
    <row r="228" spans="1:19" ht="19.899999999999999" customHeight="1">
      <c r="A228" s="213"/>
      <c r="B228" s="213"/>
      <c r="C228" s="214"/>
      <c r="D228" s="214"/>
      <c r="E228" s="214"/>
      <c r="F228" s="214"/>
      <c r="G228" s="214"/>
      <c r="H228" s="214"/>
      <c r="I228" s="214"/>
      <c r="J228" s="213"/>
      <c r="K228" s="218"/>
      <c r="L228" s="218"/>
      <c r="M228" s="13" t="s">
        <v>1368</v>
      </c>
      <c r="N228" s="13" t="s">
        <v>556</v>
      </c>
      <c r="O228" s="13" t="s">
        <v>710</v>
      </c>
      <c r="P228" s="13" t="s">
        <v>509</v>
      </c>
      <c r="Q228" s="13" t="s">
        <v>1369</v>
      </c>
      <c r="R228" s="13" t="s">
        <v>1370</v>
      </c>
      <c r="S228" s="13"/>
    </row>
    <row r="229" spans="1:19" ht="19.899999999999999" customHeight="1">
      <c r="A229" s="213"/>
      <c r="B229" s="213"/>
      <c r="C229" s="214"/>
      <c r="D229" s="214"/>
      <c r="E229" s="214"/>
      <c r="F229" s="214"/>
      <c r="G229" s="214"/>
      <c r="H229" s="214"/>
      <c r="I229" s="214"/>
      <c r="J229" s="213"/>
      <c r="K229" s="218"/>
      <c r="L229" s="218"/>
      <c r="M229" s="13" t="s">
        <v>610</v>
      </c>
      <c r="N229" s="13" t="s">
        <v>563</v>
      </c>
      <c r="O229" s="13" t="s">
        <v>524</v>
      </c>
      <c r="P229" s="13" t="s">
        <v>509</v>
      </c>
      <c r="Q229" s="13" t="s">
        <v>611</v>
      </c>
      <c r="R229" s="13" t="s">
        <v>1371</v>
      </c>
      <c r="S229" s="13"/>
    </row>
    <row r="230" spans="1:19" ht="19.899999999999999" customHeight="1">
      <c r="A230" s="213"/>
      <c r="B230" s="213"/>
      <c r="C230" s="214"/>
      <c r="D230" s="214"/>
      <c r="E230" s="214"/>
      <c r="F230" s="214"/>
      <c r="G230" s="214"/>
      <c r="H230" s="214"/>
      <c r="I230" s="214"/>
      <c r="J230" s="213"/>
      <c r="K230" s="218"/>
      <c r="L230" s="218" t="s">
        <v>522</v>
      </c>
      <c r="M230" s="13" t="s">
        <v>1372</v>
      </c>
      <c r="N230" s="13" t="s">
        <v>563</v>
      </c>
      <c r="O230" s="13" t="s">
        <v>524</v>
      </c>
      <c r="P230" s="13" t="s">
        <v>509</v>
      </c>
      <c r="Q230" s="13" t="s">
        <v>1373</v>
      </c>
      <c r="R230" s="13" t="s">
        <v>1371</v>
      </c>
      <c r="S230" s="13"/>
    </row>
    <row r="231" spans="1:19" ht="19.899999999999999" customHeight="1">
      <c r="A231" s="213"/>
      <c r="B231" s="213"/>
      <c r="C231" s="214"/>
      <c r="D231" s="214"/>
      <c r="E231" s="214"/>
      <c r="F231" s="214"/>
      <c r="G231" s="214"/>
      <c r="H231" s="214"/>
      <c r="I231" s="214"/>
      <c r="J231" s="213"/>
      <c r="K231" s="218"/>
      <c r="L231" s="218"/>
      <c r="M231" s="13" t="s">
        <v>1374</v>
      </c>
      <c r="N231" s="13" t="s">
        <v>563</v>
      </c>
      <c r="O231" s="13" t="s">
        <v>524</v>
      </c>
      <c r="P231" s="13" t="s">
        <v>509</v>
      </c>
      <c r="Q231" s="13" t="s">
        <v>1375</v>
      </c>
      <c r="R231" s="13" t="s">
        <v>1371</v>
      </c>
      <c r="S231" s="13"/>
    </row>
    <row r="232" spans="1:19" ht="19.899999999999999" customHeight="1">
      <c r="A232" s="213"/>
      <c r="B232" s="213"/>
      <c r="C232" s="214"/>
      <c r="D232" s="214"/>
      <c r="E232" s="214"/>
      <c r="F232" s="214"/>
      <c r="G232" s="214"/>
      <c r="H232" s="214"/>
      <c r="I232" s="214"/>
      <c r="J232" s="213"/>
      <c r="K232" s="218" t="s">
        <v>528</v>
      </c>
      <c r="L232" s="35" t="s">
        <v>529</v>
      </c>
      <c r="M232" s="13"/>
      <c r="N232" s="13"/>
      <c r="O232" s="13"/>
      <c r="P232" s="13"/>
      <c r="Q232" s="13"/>
      <c r="R232" s="13"/>
      <c r="S232" s="13"/>
    </row>
    <row r="233" spans="1:19" ht="19.899999999999999" customHeight="1">
      <c r="A233" s="213"/>
      <c r="B233" s="213"/>
      <c r="C233" s="214"/>
      <c r="D233" s="214"/>
      <c r="E233" s="214"/>
      <c r="F233" s="214"/>
      <c r="G233" s="214"/>
      <c r="H233" s="214"/>
      <c r="I233" s="214"/>
      <c r="J233" s="213"/>
      <c r="K233" s="218"/>
      <c r="L233" s="35" t="s">
        <v>530</v>
      </c>
      <c r="M233" s="13" t="s">
        <v>1376</v>
      </c>
      <c r="N233" s="13" t="s">
        <v>527</v>
      </c>
      <c r="O233" s="13" t="s">
        <v>532</v>
      </c>
      <c r="P233" s="13" t="s">
        <v>573</v>
      </c>
      <c r="Q233" s="13" t="s">
        <v>1377</v>
      </c>
      <c r="R233" s="13" t="s">
        <v>1378</v>
      </c>
      <c r="S233" s="13"/>
    </row>
    <row r="234" spans="1:19" ht="19.899999999999999" customHeight="1">
      <c r="A234" s="213"/>
      <c r="B234" s="213"/>
      <c r="C234" s="214"/>
      <c r="D234" s="214"/>
      <c r="E234" s="214"/>
      <c r="F234" s="214"/>
      <c r="G234" s="214"/>
      <c r="H234" s="214"/>
      <c r="I234" s="214"/>
      <c r="J234" s="213"/>
      <c r="K234" s="218"/>
      <c r="L234" s="35" t="s">
        <v>536</v>
      </c>
      <c r="M234" s="13" t="s">
        <v>1379</v>
      </c>
      <c r="N234" s="13" t="s">
        <v>548</v>
      </c>
      <c r="O234" s="13" t="s">
        <v>630</v>
      </c>
      <c r="P234" s="13" t="s">
        <v>509</v>
      </c>
      <c r="Q234" s="13" t="s">
        <v>1380</v>
      </c>
      <c r="R234" s="13" t="s">
        <v>1378</v>
      </c>
      <c r="S234" s="13"/>
    </row>
    <row r="235" spans="1:19" ht="19.899999999999999" customHeight="1">
      <c r="A235" s="213"/>
      <c r="B235" s="213"/>
      <c r="C235" s="214"/>
      <c r="D235" s="214"/>
      <c r="E235" s="214"/>
      <c r="F235" s="214"/>
      <c r="G235" s="214"/>
      <c r="H235" s="214"/>
      <c r="I235" s="214"/>
      <c r="J235" s="213"/>
      <c r="K235" s="218"/>
      <c r="L235" s="35" t="s">
        <v>537</v>
      </c>
      <c r="M235" s="13"/>
      <c r="N235" s="13"/>
      <c r="O235" s="13"/>
      <c r="P235" s="13"/>
      <c r="Q235" s="13"/>
      <c r="R235" s="13"/>
      <c r="S235" s="13"/>
    </row>
    <row r="236" spans="1:19" ht="19.899999999999999" customHeight="1">
      <c r="A236" s="213"/>
      <c r="B236" s="213"/>
      <c r="C236" s="214"/>
      <c r="D236" s="214"/>
      <c r="E236" s="214"/>
      <c r="F236" s="214"/>
      <c r="G236" s="214"/>
      <c r="H236" s="214"/>
      <c r="I236" s="214"/>
      <c r="J236" s="213"/>
      <c r="K236" s="218" t="s">
        <v>542</v>
      </c>
      <c r="L236" s="218" t="s">
        <v>543</v>
      </c>
      <c r="M236" s="13" t="s">
        <v>1381</v>
      </c>
      <c r="N236" s="13" t="s">
        <v>548</v>
      </c>
      <c r="O236" s="13" t="s">
        <v>545</v>
      </c>
      <c r="P236" s="13" t="s">
        <v>509</v>
      </c>
      <c r="Q236" s="13" t="s">
        <v>1382</v>
      </c>
      <c r="R236" s="13" t="s">
        <v>1371</v>
      </c>
      <c r="S236" s="13"/>
    </row>
    <row r="237" spans="1:19" ht="19.899999999999999" customHeight="1">
      <c r="A237" s="213"/>
      <c r="B237" s="213"/>
      <c r="C237" s="214"/>
      <c r="D237" s="214"/>
      <c r="E237" s="214"/>
      <c r="F237" s="214"/>
      <c r="G237" s="214"/>
      <c r="H237" s="214"/>
      <c r="I237" s="214"/>
      <c r="J237" s="213"/>
      <c r="K237" s="218"/>
      <c r="L237" s="218"/>
      <c r="M237" s="13" t="s">
        <v>1383</v>
      </c>
      <c r="N237" s="13" t="s">
        <v>548</v>
      </c>
      <c r="O237" s="13" t="s">
        <v>545</v>
      </c>
      <c r="P237" s="13" t="s">
        <v>509</v>
      </c>
      <c r="Q237" s="13" t="s">
        <v>1384</v>
      </c>
      <c r="R237" s="13" t="s">
        <v>1371</v>
      </c>
      <c r="S237" s="13"/>
    </row>
    <row r="238" spans="1:19" ht="19.899999999999999" customHeight="1">
      <c r="A238" s="213" t="s">
        <v>1194</v>
      </c>
      <c r="B238" s="213" t="s">
        <v>1195</v>
      </c>
      <c r="C238" s="214">
        <v>1567.8978959999999</v>
      </c>
      <c r="D238" s="214">
        <v>1567.8978959999999</v>
      </c>
      <c r="E238" s="214"/>
      <c r="F238" s="214"/>
      <c r="G238" s="214"/>
      <c r="H238" s="214">
        <v>1558.8978959999999</v>
      </c>
      <c r="I238" s="214">
        <v>9</v>
      </c>
      <c r="J238" s="213" t="s">
        <v>5</v>
      </c>
      <c r="K238" s="213" t="s">
        <v>504</v>
      </c>
      <c r="L238" s="13" t="s">
        <v>505</v>
      </c>
      <c r="M238" s="13" t="s">
        <v>551</v>
      </c>
      <c r="N238" s="13" t="s">
        <v>556</v>
      </c>
      <c r="O238" s="13" t="s">
        <v>1568</v>
      </c>
      <c r="P238" s="13" t="s">
        <v>555</v>
      </c>
      <c r="Q238" s="13" t="s">
        <v>1569</v>
      </c>
      <c r="R238" s="13" t="s">
        <v>1346</v>
      </c>
      <c r="S238" s="13"/>
    </row>
    <row r="239" spans="1:19" ht="19.899999999999999" customHeight="1">
      <c r="A239" s="213"/>
      <c r="B239" s="213"/>
      <c r="C239" s="214"/>
      <c r="D239" s="214"/>
      <c r="E239" s="214"/>
      <c r="F239" s="214"/>
      <c r="G239" s="214"/>
      <c r="H239" s="214"/>
      <c r="I239" s="214"/>
      <c r="J239" s="213"/>
      <c r="K239" s="213"/>
      <c r="L239" s="13" t="s">
        <v>511</v>
      </c>
      <c r="M239" s="13"/>
      <c r="N239" s="13"/>
      <c r="O239" s="13"/>
      <c r="P239" s="13"/>
      <c r="Q239" s="13"/>
      <c r="R239" s="13"/>
      <c r="S239" s="13"/>
    </row>
    <row r="240" spans="1:19" ht="19.899999999999999" customHeight="1">
      <c r="A240" s="213"/>
      <c r="B240" s="213"/>
      <c r="C240" s="214"/>
      <c r="D240" s="214"/>
      <c r="E240" s="214"/>
      <c r="F240" s="214"/>
      <c r="G240" s="214"/>
      <c r="H240" s="214"/>
      <c r="I240" s="214"/>
      <c r="J240" s="213"/>
      <c r="K240" s="213"/>
      <c r="L240" s="13" t="s">
        <v>512</v>
      </c>
      <c r="M240" s="13"/>
      <c r="N240" s="13"/>
      <c r="O240" s="13"/>
      <c r="P240" s="13"/>
      <c r="Q240" s="13"/>
      <c r="R240" s="13"/>
      <c r="S240" s="13"/>
    </row>
    <row r="241" spans="1:19" ht="19.5" customHeight="1">
      <c r="A241" s="213"/>
      <c r="B241" s="213"/>
      <c r="C241" s="214"/>
      <c r="D241" s="214"/>
      <c r="E241" s="214"/>
      <c r="F241" s="214"/>
      <c r="G241" s="214"/>
      <c r="H241" s="214"/>
      <c r="I241" s="214"/>
      <c r="J241" s="213"/>
      <c r="K241" s="218" t="s">
        <v>513</v>
      </c>
      <c r="L241" s="218" t="s">
        <v>514</v>
      </c>
      <c r="M241" s="13" t="s">
        <v>1347</v>
      </c>
      <c r="N241" s="13" t="s">
        <v>548</v>
      </c>
      <c r="O241" s="13" t="s">
        <v>1142</v>
      </c>
      <c r="P241" s="13" t="s">
        <v>760</v>
      </c>
      <c r="Q241" s="13" t="s">
        <v>1570</v>
      </c>
      <c r="R241" s="13" t="s">
        <v>1349</v>
      </c>
      <c r="S241" s="13"/>
    </row>
    <row r="242" spans="1:19" ht="19.899999999999999" customHeight="1">
      <c r="A242" s="213"/>
      <c r="B242" s="213"/>
      <c r="C242" s="214"/>
      <c r="D242" s="214"/>
      <c r="E242" s="214"/>
      <c r="F242" s="214"/>
      <c r="G242" s="214"/>
      <c r="H242" s="214"/>
      <c r="I242" s="214"/>
      <c r="J242" s="213"/>
      <c r="K242" s="218"/>
      <c r="L242" s="218"/>
      <c r="M242" s="13" t="s">
        <v>1350</v>
      </c>
      <c r="N242" s="13" t="s">
        <v>548</v>
      </c>
      <c r="O242" s="13" t="s">
        <v>1571</v>
      </c>
      <c r="P242" s="13" t="s">
        <v>637</v>
      </c>
      <c r="Q242" s="13" t="s">
        <v>1572</v>
      </c>
      <c r="R242" s="13" t="s">
        <v>1353</v>
      </c>
      <c r="S242" s="13"/>
    </row>
    <row r="243" spans="1:19" ht="19.899999999999999" customHeight="1">
      <c r="A243" s="213"/>
      <c r="B243" s="213"/>
      <c r="C243" s="214"/>
      <c r="D243" s="214"/>
      <c r="E243" s="214"/>
      <c r="F243" s="214"/>
      <c r="G243" s="214"/>
      <c r="H243" s="214"/>
      <c r="I243" s="214"/>
      <c r="J243" s="213"/>
      <c r="K243" s="218"/>
      <c r="L243" s="218"/>
      <c r="M243" s="13" t="s">
        <v>1354</v>
      </c>
      <c r="N243" s="13" t="s">
        <v>548</v>
      </c>
      <c r="O243" s="13" t="s">
        <v>1573</v>
      </c>
      <c r="P243" s="13" t="s">
        <v>637</v>
      </c>
      <c r="Q243" s="13" t="s">
        <v>1574</v>
      </c>
      <c r="R243" s="13" t="s">
        <v>1353</v>
      </c>
      <c r="S243" s="13"/>
    </row>
    <row r="244" spans="1:19" ht="19.899999999999999" customHeight="1">
      <c r="A244" s="213"/>
      <c r="B244" s="213"/>
      <c r="C244" s="214"/>
      <c r="D244" s="214"/>
      <c r="E244" s="214"/>
      <c r="F244" s="214"/>
      <c r="G244" s="214"/>
      <c r="H244" s="214"/>
      <c r="I244" s="214"/>
      <c r="J244" s="213"/>
      <c r="K244" s="218"/>
      <c r="L244" s="218"/>
      <c r="M244" s="13" t="s">
        <v>1356</v>
      </c>
      <c r="N244" s="13" t="s">
        <v>548</v>
      </c>
      <c r="O244" s="13" t="s">
        <v>1357</v>
      </c>
      <c r="P244" s="13" t="s">
        <v>1564</v>
      </c>
      <c r="Q244" s="13" t="s">
        <v>1359</v>
      </c>
      <c r="R244" s="13" t="s">
        <v>1360</v>
      </c>
      <c r="S244" s="13"/>
    </row>
    <row r="245" spans="1:19" ht="19.5" customHeight="1">
      <c r="A245" s="213"/>
      <c r="B245" s="213"/>
      <c r="C245" s="214"/>
      <c r="D245" s="214"/>
      <c r="E245" s="214"/>
      <c r="F245" s="214"/>
      <c r="G245" s="214"/>
      <c r="H245" s="214"/>
      <c r="I245" s="214"/>
      <c r="J245" s="213"/>
      <c r="K245" s="218"/>
      <c r="L245" s="218"/>
      <c r="M245" s="13" t="s">
        <v>1361</v>
      </c>
      <c r="N245" s="13" t="s">
        <v>548</v>
      </c>
      <c r="O245" s="13" t="s">
        <v>585</v>
      </c>
      <c r="P245" s="13" t="s">
        <v>588</v>
      </c>
      <c r="Q245" s="13" t="s">
        <v>1565</v>
      </c>
      <c r="R245" s="13" t="s">
        <v>1363</v>
      </c>
      <c r="S245" s="13"/>
    </row>
    <row r="246" spans="1:19" ht="19.5" customHeight="1">
      <c r="A246" s="213"/>
      <c r="B246" s="213"/>
      <c r="C246" s="214"/>
      <c r="D246" s="214"/>
      <c r="E246" s="214"/>
      <c r="F246" s="214"/>
      <c r="G246" s="214"/>
      <c r="H246" s="214"/>
      <c r="I246" s="214"/>
      <c r="J246" s="213"/>
      <c r="K246" s="218"/>
      <c r="L246" s="218" t="s">
        <v>518</v>
      </c>
      <c r="M246" s="13" t="s">
        <v>1566</v>
      </c>
      <c r="N246" s="13" t="s">
        <v>548</v>
      </c>
      <c r="O246" s="13" t="s">
        <v>1575</v>
      </c>
      <c r="P246" s="13" t="s">
        <v>509</v>
      </c>
      <c r="Q246" s="13" t="s">
        <v>1576</v>
      </c>
      <c r="R246" s="13" t="s">
        <v>1367</v>
      </c>
      <c r="S246" s="13"/>
    </row>
    <row r="247" spans="1:19" ht="19.899999999999999" customHeight="1">
      <c r="A247" s="213"/>
      <c r="B247" s="213"/>
      <c r="C247" s="214"/>
      <c r="D247" s="214"/>
      <c r="E247" s="214"/>
      <c r="F247" s="214"/>
      <c r="G247" s="214"/>
      <c r="H247" s="214"/>
      <c r="I247" s="214"/>
      <c r="J247" s="213"/>
      <c r="K247" s="218"/>
      <c r="L247" s="218"/>
      <c r="M247" s="13" t="s">
        <v>1368</v>
      </c>
      <c r="N247" s="13" t="s">
        <v>556</v>
      </c>
      <c r="O247" s="13" t="s">
        <v>630</v>
      </c>
      <c r="P247" s="13" t="s">
        <v>509</v>
      </c>
      <c r="Q247" s="13" t="s">
        <v>1577</v>
      </c>
      <c r="R247" s="13" t="s">
        <v>1370</v>
      </c>
      <c r="S247" s="13"/>
    </row>
    <row r="248" spans="1:19" ht="19.899999999999999" customHeight="1">
      <c r="A248" s="213"/>
      <c r="B248" s="213"/>
      <c r="C248" s="214"/>
      <c r="D248" s="214"/>
      <c r="E248" s="214"/>
      <c r="F248" s="214"/>
      <c r="G248" s="214"/>
      <c r="H248" s="214"/>
      <c r="I248" s="214"/>
      <c r="J248" s="213"/>
      <c r="K248" s="218"/>
      <c r="L248" s="218"/>
      <c r="M248" s="13" t="s">
        <v>610</v>
      </c>
      <c r="N248" s="13" t="s">
        <v>563</v>
      </c>
      <c r="O248" s="13" t="s">
        <v>524</v>
      </c>
      <c r="P248" s="13" t="s">
        <v>509</v>
      </c>
      <c r="Q248" s="13" t="s">
        <v>611</v>
      </c>
      <c r="R248" s="13" t="s">
        <v>1371</v>
      </c>
      <c r="S248" s="13"/>
    </row>
    <row r="249" spans="1:19" ht="19.899999999999999" customHeight="1">
      <c r="A249" s="213"/>
      <c r="B249" s="213"/>
      <c r="C249" s="214"/>
      <c r="D249" s="214"/>
      <c r="E249" s="214"/>
      <c r="F249" s="214"/>
      <c r="G249" s="214"/>
      <c r="H249" s="214"/>
      <c r="I249" s="214"/>
      <c r="J249" s="213"/>
      <c r="K249" s="218"/>
      <c r="L249" s="218" t="s">
        <v>522</v>
      </c>
      <c r="M249" s="13" t="s">
        <v>1372</v>
      </c>
      <c r="N249" s="13" t="s">
        <v>563</v>
      </c>
      <c r="O249" s="13" t="s">
        <v>524</v>
      </c>
      <c r="P249" s="13" t="s">
        <v>509</v>
      </c>
      <c r="Q249" s="13" t="s">
        <v>1373</v>
      </c>
      <c r="R249" s="13" t="s">
        <v>1371</v>
      </c>
      <c r="S249" s="13"/>
    </row>
    <row r="250" spans="1:19" ht="19.899999999999999" customHeight="1">
      <c r="A250" s="213"/>
      <c r="B250" s="213"/>
      <c r="C250" s="214"/>
      <c r="D250" s="214"/>
      <c r="E250" s="214"/>
      <c r="F250" s="214"/>
      <c r="G250" s="214"/>
      <c r="H250" s="214"/>
      <c r="I250" s="214"/>
      <c r="J250" s="213"/>
      <c r="K250" s="218"/>
      <c r="L250" s="218"/>
      <c r="M250" s="13" t="s">
        <v>1374</v>
      </c>
      <c r="N250" s="13" t="s">
        <v>563</v>
      </c>
      <c r="O250" s="13" t="s">
        <v>524</v>
      </c>
      <c r="P250" s="13" t="s">
        <v>509</v>
      </c>
      <c r="Q250" s="13" t="s">
        <v>1375</v>
      </c>
      <c r="R250" s="13" t="s">
        <v>1371</v>
      </c>
      <c r="S250" s="13"/>
    </row>
    <row r="251" spans="1:19" ht="19.899999999999999" customHeight="1">
      <c r="A251" s="213"/>
      <c r="B251" s="213"/>
      <c r="C251" s="214"/>
      <c r="D251" s="214"/>
      <c r="E251" s="214"/>
      <c r="F251" s="214"/>
      <c r="G251" s="214"/>
      <c r="H251" s="214"/>
      <c r="I251" s="214"/>
      <c r="J251" s="213"/>
      <c r="K251" s="218" t="s">
        <v>528</v>
      </c>
      <c r="L251" s="35" t="s">
        <v>529</v>
      </c>
      <c r="M251" s="13"/>
      <c r="N251" s="13"/>
      <c r="O251" s="13"/>
      <c r="P251" s="13"/>
      <c r="Q251" s="13"/>
      <c r="R251" s="13"/>
      <c r="S251" s="13"/>
    </row>
    <row r="252" spans="1:19" ht="19.899999999999999" customHeight="1">
      <c r="A252" s="213"/>
      <c r="B252" s="213"/>
      <c r="C252" s="214"/>
      <c r="D252" s="214"/>
      <c r="E252" s="214"/>
      <c r="F252" s="214"/>
      <c r="G252" s="214"/>
      <c r="H252" s="214"/>
      <c r="I252" s="214"/>
      <c r="J252" s="213"/>
      <c r="K252" s="218"/>
      <c r="L252" s="35" t="s">
        <v>530</v>
      </c>
      <c r="M252" s="13" t="s">
        <v>1376</v>
      </c>
      <c r="N252" s="13" t="s">
        <v>527</v>
      </c>
      <c r="O252" s="13" t="s">
        <v>532</v>
      </c>
      <c r="P252" s="13" t="s">
        <v>573</v>
      </c>
      <c r="Q252" s="13" t="s">
        <v>1377</v>
      </c>
      <c r="R252" s="13" t="s">
        <v>1378</v>
      </c>
      <c r="S252" s="13"/>
    </row>
    <row r="253" spans="1:19" ht="19.899999999999999" customHeight="1">
      <c r="A253" s="213"/>
      <c r="B253" s="213"/>
      <c r="C253" s="214"/>
      <c r="D253" s="214"/>
      <c r="E253" s="214"/>
      <c r="F253" s="214"/>
      <c r="G253" s="214"/>
      <c r="H253" s="214"/>
      <c r="I253" s="214"/>
      <c r="J253" s="213"/>
      <c r="K253" s="218"/>
      <c r="L253" s="35" t="s">
        <v>536</v>
      </c>
      <c r="M253" s="13" t="s">
        <v>1379</v>
      </c>
      <c r="N253" s="13" t="s">
        <v>548</v>
      </c>
      <c r="O253" s="13" t="s">
        <v>630</v>
      </c>
      <c r="P253" s="13" t="s">
        <v>509</v>
      </c>
      <c r="Q253" s="13" t="s">
        <v>1380</v>
      </c>
      <c r="R253" s="13" t="s">
        <v>1378</v>
      </c>
      <c r="S253" s="13"/>
    </row>
    <row r="254" spans="1:19" ht="19.899999999999999" customHeight="1">
      <c r="A254" s="213"/>
      <c r="B254" s="213"/>
      <c r="C254" s="214"/>
      <c r="D254" s="214"/>
      <c r="E254" s="214"/>
      <c r="F254" s="214"/>
      <c r="G254" s="214"/>
      <c r="H254" s="214"/>
      <c r="I254" s="214"/>
      <c r="J254" s="213"/>
      <c r="K254" s="218"/>
      <c r="L254" s="35" t="s">
        <v>537</v>
      </c>
      <c r="M254" s="13"/>
      <c r="N254" s="13"/>
      <c r="O254" s="13"/>
      <c r="P254" s="13"/>
      <c r="Q254" s="13"/>
      <c r="R254" s="13"/>
      <c r="S254" s="13"/>
    </row>
    <row r="255" spans="1:19" ht="19.899999999999999" customHeight="1">
      <c r="A255" s="213"/>
      <c r="B255" s="213"/>
      <c r="C255" s="214"/>
      <c r="D255" s="214"/>
      <c r="E255" s="214"/>
      <c r="F255" s="214"/>
      <c r="G255" s="214"/>
      <c r="H255" s="214"/>
      <c r="I255" s="214"/>
      <c r="J255" s="213"/>
      <c r="K255" s="218" t="s">
        <v>542</v>
      </c>
      <c r="L255" s="218" t="s">
        <v>543</v>
      </c>
      <c r="M255" s="13" t="s">
        <v>1381</v>
      </c>
      <c r="N255" s="13" t="s">
        <v>548</v>
      </c>
      <c r="O255" s="13" t="s">
        <v>545</v>
      </c>
      <c r="P255" s="13" t="s">
        <v>509</v>
      </c>
      <c r="Q255" s="13" t="s">
        <v>1382</v>
      </c>
      <c r="R255" s="13" t="s">
        <v>1371</v>
      </c>
      <c r="S255" s="13"/>
    </row>
    <row r="256" spans="1:19" ht="19.899999999999999" customHeight="1">
      <c r="A256" s="213"/>
      <c r="B256" s="213"/>
      <c r="C256" s="214"/>
      <c r="D256" s="214"/>
      <c r="E256" s="214"/>
      <c r="F256" s="214"/>
      <c r="G256" s="214"/>
      <c r="H256" s="214"/>
      <c r="I256" s="214"/>
      <c r="J256" s="213"/>
      <c r="K256" s="218"/>
      <c r="L256" s="218"/>
      <c r="M256" s="13" t="s">
        <v>1383</v>
      </c>
      <c r="N256" s="13" t="s">
        <v>548</v>
      </c>
      <c r="O256" s="13" t="s">
        <v>545</v>
      </c>
      <c r="P256" s="13" t="s">
        <v>509</v>
      </c>
      <c r="Q256" s="13" t="s">
        <v>1384</v>
      </c>
      <c r="R256" s="13" t="s">
        <v>1371</v>
      </c>
      <c r="S256" s="13"/>
    </row>
    <row r="257" spans="1:19" ht="19.899999999999999" customHeight="1">
      <c r="A257" s="213" t="s">
        <v>1204</v>
      </c>
      <c r="B257" s="213" t="s">
        <v>1205</v>
      </c>
      <c r="C257" s="214">
        <v>1976.9184279999999</v>
      </c>
      <c r="D257" s="214">
        <v>1976.9184279999999</v>
      </c>
      <c r="E257" s="214"/>
      <c r="F257" s="214"/>
      <c r="G257" s="214"/>
      <c r="H257" s="214">
        <v>1967.9184279999999</v>
      </c>
      <c r="I257" s="214">
        <v>9</v>
      </c>
      <c r="J257" s="213" t="s">
        <v>1578</v>
      </c>
      <c r="K257" s="213" t="s">
        <v>504</v>
      </c>
      <c r="L257" s="13" t="s">
        <v>505</v>
      </c>
      <c r="M257" s="13" t="s">
        <v>551</v>
      </c>
      <c r="N257" s="13" t="s">
        <v>556</v>
      </c>
      <c r="O257" s="13" t="s">
        <v>1579</v>
      </c>
      <c r="P257" s="13" t="s">
        <v>555</v>
      </c>
      <c r="Q257" s="13" t="s">
        <v>1580</v>
      </c>
      <c r="R257" s="13" t="s">
        <v>1346</v>
      </c>
      <c r="S257" s="13"/>
    </row>
    <row r="258" spans="1:19" ht="19.899999999999999" customHeight="1">
      <c r="A258" s="213"/>
      <c r="B258" s="213"/>
      <c r="C258" s="214"/>
      <c r="D258" s="214"/>
      <c r="E258" s="214"/>
      <c r="F258" s="214"/>
      <c r="G258" s="214"/>
      <c r="H258" s="214"/>
      <c r="I258" s="214"/>
      <c r="J258" s="213"/>
      <c r="K258" s="213"/>
      <c r="L258" s="13" t="s">
        <v>511</v>
      </c>
      <c r="M258" s="13"/>
      <c r="N258" s="13"/>
      <c r="O258" s="13"/>
      <c r="P258" s="13"/>
      <c r="Q258" s="13"/>
      <c r="R258" s="13"/>
      <c r="S258" s="13"/>
    </row>
    <row r="259" spans="1:19" ht="19.899999999999999" customHeight="1">
      <c r="A259" s="213"/>
      <c r="B259" s="213"/>
      <c r="C259" s="214"/>
      <c r="D259" s="214"/>
      <c r="E259" s="214"/>
      <c r="F259" s="214"/>
      <c r="G259" s="214"/>
      <c r="H259" s="214"/>
      <c r="I259" s="214"/>
      <c r="J259" s="213"/>
      <c r="K259" s="213"/>
      <c r="L259" s="13" t="s">
        <v>512</v>
      </c>
      <c r="M259" s="13"/>
      <c r="N259" s="13"/>
      <c r="O259" s="13"/>
      <c r="P259" s="13"/>
      <c r="Q259" s="13"/>
      <c r="R259" s="13"/>
      <c r="S259" s="13"/>
    </row>
    <row r="260" spans="1:19" ht="19.5" customHeight="1">
      <c r="A260" s="213"/>
      <c r="B260" s="213"/>
      <c r="C260" s="214"/>
      <c r="D260" s="214"/>
      <c r="E260" s="214"/>
      <c r="F260" s="214"/>
      <c r="G260" s="214"/>
      <c r="H260" s="214"/>
      <c r="I260" s="214"/>
      <c r="J260" s="213"/>
      <c r="K260" s="218" t="s">
        <v>513</v>
      </c>
      <c r="L260" s="218" t="s">
        <v>514</v>
      </c>
      <c r="M260" s="13" t="s">
        <v>1347</v>
      </c>
      <c r="N260" s="13" t="s">
        <v>548</v>
      </c>
      <c r="O260" s="13" t="s">
        <v>710</v>
      </c>
      <c r="P260" s="13" t="s">
        <v>760</v>
      </c>
      <c r="Q260" s="13" t="s">
        <v>1348</v>
      </c>
      <c r="R260" s="13" t="s">
        <v>1349</v>
      </c>
      <c r="S260" s="13"/>
    </row>
    <row r="261" spans="1:19" ht="19.899999999999999" customHeight="1">
      <c r="A261" s="213"/>
      <c r="B261" s="213"/>
      <c r="C261" s="214"/>
      <c r="D261" s="214"/>
      <c r="E261" s="214"/>
      <c r="F261" s="214"/>
      <c r="G261" s="214"/>
      <c r="H261" s="214"/>
      <c r="I261" s="214"/>
      <c r="J261" s="213"/>
      <c r="K261" s="218"/>
      <c r="L261" s="218"/>
      <c r="M261" s="13" t="s">
        <v>1350</v>
      </c>
      <c r="N261" s="13" t="s">
        <v>548</v>
      </c>
      <c r="O261" s="13" t="s">
        <v>198</v>
      </c>
      <c r="P261" s="13" t="s">
        <v>637</v>
      </c>
      <c r="Q261" s="13" t="s">
        <v>1352</v>
      </c>
      <c r="R261" s="13" t="s">
        <v>1353</v>
      </c>
      <c r="S261" s="13"/>
    </row>
    <row r="262" spans="1:19" ht="19.899999999999999" customHeight="1">
      <c r="A262" s="213"/>
      <c r="B262" s="213"/>
      <c r="C262" s="214"/>
      <c r="D262" s="214"/>
      <c r="E262" s="214"/>
      <c r="F262" s="214"/>
      <c r="G262" s="214"/>
      <c r="H262" s="214"/>
      <c r="I262" s="214"/>
      <c r="J262" s="213"/>
      <c r="K262" s="218"/>
      <c r="L262" s="218"/>
      <c r="M262" s="13" t="s">
        <v>1354</v>
      </c>
      <c r="N262" s="13" t="s">
        <v>548</v>
      </c>
      <c r="O262" s="13" t="s">
        <v>198</v>
      </c>
      <c r="P262" s="13" t="s">
        <v>637</v>
      </c>
      <c r="Q262" s="13" t="s">
        <v>1355</v>
      </c>
      <c r="R262" s="13" t="s">
        <v>1353</v>
      </c>
      <c r="S262" s="13"/>
    </row>
    <row r="263" spans="1:19" ht="19.899999999999999" customHeight="1">
      <c r="A263" s="213"/>
      <c r="B263" s="213"/>
      <c r="C263" s="214"/>
      <c r="D263" s="214"/>
      <c r="E263" s="214"/>
      <c r="F263" s="214"/>
      <c r="G263" s="214"/>
      <c r="H263" s="214"/>
      <c r="I263" s="214"/>
      <c r="J263" s="213"/>
      <c r="K263" s="218"/>
      <c r="L263" s="218"/>
      <c r="M263" s="13" t="s">
        <v>1356</v>
      </c>
      <c r="N263" s="13" t="s">
        <v>548</v>
      </c>
      <c r="O263" s="13" t="s">
        <v>1357</v>
      </c>
      <c r="P263" s="13" t="s">
        <v>1564</v>
      </c>
      <c r="Q263" s="13" t="s">
        <v>1359</v>
      </c>
      <c r="R263" s="13" t="s">
        <v>1360</v>
      </c>
      <c r="S263" s="13"/>
    </row>
    <row r="264" spans="1:19" ht="19.5" customHeight="1">
      <c r="A264" s="213"/>
      <c r="B264" s="213"/>
      <c r="C264" s="214"/>
      <c r="D264" s="214"/>
      <c r="E264" s="214"/>
      <c r="F264" s="214"/>
      <c r="G264" s="214"/>
      <c r="H264" s="214"/>
      <c r="I264" s="214"/>
      <c r="J264" s="213"/>
      <c r="K264" s="218"/>
      <c r="L264" s="218"/>
      <c r="M264" s="13" t="s">
        <v>1361</v>
      </c>
      <c r="N264" s="13" t="s">
        <v>548</v>
      </c>
      <c r="O264" s="13" t="s">
        <v>1146</v>
      </c>
      <c r="P264" s="13" t="s">
        <v>588</v>
      </c>
      <c r="Q264" s="13" t="s">
        <v>1362</v>
      </c>
      <c r="R264" s="13" t="s">
        <v>1363</v>
      </c>
      <c r="S264" s="13"/>
    </row>
    <row r="265" spans="1:19" ht="19.5" customHeight="1">
      <c r="A265" s="213"/>
      <c r="B265" s="213"/>
      <c r="C265" s="214"/>
      <c r="D265" s="214"/>
      <c r="E265" s="214"/>
      <c r="F265" s="214"/>
      <c r="G265" s="214"/>
      <c r="H265" s="214"/>
      <c r="I265" s="214"/>
      <c r="J265" s="213"/>
      <c r="K265" s="218"/>
      <c r="L265" s="218" t="s">
        <v>518</v>
      </c>
      <c r="M265" s="13" t="s">
        <v>1581</v>
      </c>
      <c r="N265" s="13" t="s">
        <v>548</v>
      </c>
      <c r="O265" s="13" t="s">
        <v>1582</v>
      </c>
      <c r="P265" s="13" t="s">
        <v>509</v>
      </c>
      <c r="Q265" s="13" t="s">
        <v>1583</v>
      </c>
      <c r="R265" s="13" t="s">
        <v>1367</v>
      </c>
      <c r="S265" s="13"/>
    </row>
    <row r="266" spans="1:19" ht="19.899999999999999" customHeight="1">
      <c r="A266" s="213"/>
      <c r="B266" s="213"/>
      <c r="C266" s="214"/>
      <c r="D266" s="214"/>
      <c r="E266" s="214"/>
      <c r="F266" s="214"/>
      <c r="G266" s="214"/>
      <c r="H266" s="214"/>
      <c r="I266" s="214"/>
      <c r="J266" s="213"/>
      <c r="K266" s="218"/>
      <c r="L266" s="218"/>
      <c r="M266" s="13" t="s">
        <v>1368</v>
      </c>
      <c r="N266" s="13" t="s">
        <v>556</v>
      </c>
      <c r="O266" s="13" t="s">
        <v>710</v>
      </c>
      <c r="P266" s="13" t="s">
        <v>509</v>
      </c>
      <c r="Q266" s="13" t="s">
        <v>1369</v>
      </c>
      <c r="R266" s="13" t="s">
        <v>1370</v>
      </c>
      <c r="S266" s="13"/>
    </row>
    <row r="267" spans="1:19" ht="19.899999999999999" customHeight="1">
      <c r="A267" s="213"/>
      <c r="B267" s="213"/>
      <c r="C267" s="214"/>
      <c r="D267" s="214"/>
      <c r="E267" s="214"/>
      <c r="F267" s="214"/>
      <c r="G267" s="214"/>
      <c r="H267" s="214"/>
      <c r="I267" s="214"/>
      <c r="J267" s="213"/>
      <c r="K267" s="218"/>
      <c r="L267" s="218"/>
      <c r="M267" s="13" t="s">
        <v>610</v>
      </c>
      <c r="N267" s="13" t="s">
        <v>563</v>
      </c>
      <c r="O267" s="13" t="s">
        <v>524</v>
      </c>
      <c r="P267" s="13" t="s">
        <v>509</v>
      </c>
      <c r="Q267" s="13" t="s">
        <v>611</v>
      </c>
      <c r="R267" s="13" t="s">
        <v>1371</v>
      </c>
      <c r="S267" s="13"/>
    </row>
    <row r="268" spans="1:19" ht="19.899999999999999" customHeight="1">
      <c r="A268" s="213"/>
      <c r="B268" s="213"/>
      <c r="C268" s="214"/>
      <c r="D268" s="214"/>
      <c r="E268" s="214"/>
      <c r="F268" s="214"/>
      <c r="G268" s="214"/>
      <c r="H268" s="214"/>
      <c r="I268" s="214"/>
      <c r="J268" s="213"/>
      <c r="K268" s="218"/>
      <c r="L268" s="218" t="s">
        <v>522</v>
      </c>
      <c r="M268" s="13" t="s">
        <v>1372</v>
      </c>
      <c r="N268" s="13" t="s">
        <v>563</v>
      </c>
      <c r="O268" s="13" t="s">
        <v>524</v>
      </c>
      <c r="P268" s="13" t="s">
        <v>509</v>
      </c>
      <c r="Q268" s="13" t="s">
        <v>1373</v>
      </c>
      <c r="R268" s="13" t="s">
        <v>1371</v>
      </c>
      <c r="S268" s="13"/>
    </row>
    <row r="269" spans="1:19" ht="19.899999999999999" customHeight="1">
      <c r="A269" s="213"/>
      <c r="B269" s="213"/>
      <c r="C269" s="214"/>
      <c r="D269" s="214"/>
      <c r="E269" s="214"/>
      <c r="F269" s="214"/>
      <c r="G269" s="214"/>
      <c r="H269" s="214"/>
      <c r="I269" s="214"/>
      <c r="J269" s="213"/>
      <c r="K269" s="218"/>
      <c r="L269" s="218"/>
      <c r="M269" s="13" t="s">
        <v>1374</v>
      </c>
      <c r="N269" s="13" t="s">
        <v>563</v>
      </c>
      <c r="O269" s="13" t="s">
        <v>524</v>
      </c>
      <c r="P269" s="13" t="s">
        <v>509</v>
      </c>
      <c r="Q269" s="13" t="s">
        <v>1375</v>
      </c>
      <c r="R269" s="13" t="s">
        <v>1371</v>
      </c>
      <c r="S269" s="13"/>
    </row>
    <row r="270" spans="1:19" ht="19.899999999999999" customHeight="1">
      <c r="A270" s="213"/>
      <c r="B270" s="213"/>
      <c r="C270" s="214"/>
      <c r="D270" s="214"/>
      <c r="E270" s="214"/>
      <c r="F270" s="214"/>
      <c r="G270" s="214"/>
      <c r="H270" s="214"/>
      <c r="I270" s="214"/>
      <c r="J270" s="213"/>
      <c r="K270" s="218" t="s">
        <v>528</v>
      </c>
      <c r="L270" s="35" t="s">
        <v>529</v>
      </c>
      <c r="M270" s="13"/>
      <c r="N270" s="13"/>
      <c r="O270" s="13"/>
      <c r="P270" s="13"/>
      <c r="Q270" s="13"/>
      <c r="R270" s="13"/>
      <c r="S270" s="13"/>
    </row>
    <row r="271" spans="1:19" ht="19.899999999999999" customHeight="1">
      <c r="A271" s="213"/>
      <c r="B271" s="213"/>
      <c r="C271" s="214"/>
      <c r="D271" s="214"/>
      <c r="E271" s="214"/>
      <c r="F271" s="214"/>
      <c r="G271" s="214"/>
      <c r="H271" s="214"/>
      <c r="I271" s="214"/>
      <c r="J271" s="213"/>
      <c r="K271" s="218"/>
      <c r="L271" s="35" t="s">
        <v>530</v>
      </c>
      <c r="M271" s="13" t="s">
        <v>1376</v>
      </c>
      <c r="N271" s="13" t="s">
        <v>527</v>
      </c>
      <c r="O271" s="13" t="s">
        <v>532</v>
      </c>
      <c r="P271" s="13" t="s">
        <v>573</v>
      </c>
      <c r="Q271" s="13" t="s">
        <v>1377</v>
      </c>
      <c r="R271" s="13" t="s">
        <v>1378</v>
      </c>
      <c r="S271" s="13"/>
    </row>
    <row r="272" spans="1:19" ht="19.899999999999999" customHeight="1">
      <c r="A272" s="213"/>
      <c r="B272" s="213"/>
      <c r="C272" s="214"/>
      <c r="D272" s="214"/>
      <c r="E272" s="214"/>
      <c r="F272" s="214"/>
      <c r="G272" s="214"/>
      <c r="H272" s="214"/>
      <c r="I272" s="214"/>
      <c r="J272" s="213"/>
      <c r="K272" s="218"/>
      <c r="L272" s="35" t="s">
        <v>536</v>
      </c>
      <c r="M272" s="13"/>
      <c r="N272" s="13"/>
      <c r="O272" s="13"/>
      <c r="P272" s="13"/>
      <c r="Q272" s="13"/>
      <c r="R272" s="13"/>
      <c r="S272" s="13"/>
    </row>
    <row r="273" spans="1:19" ht="19.899999999999999" customHeight="1">
      <c r="A273" s="213"/>
      <c r="B273" s="213"/>
      <c r="C273" s="214"/>
      <c r="D273" s="214"/>
      <c r="E273" s="214"/>
      <c r="F273" s="214"/>
      <c r="G273" s="214"/>
      <c r="H273" s="214"/>
      <c r="I273" s="214"/>
      <c r="J273" s="213"/>
      <c r="K273" s="218"/>
      <c r="L273" s="35" t="s">
        <v>537</v>
      </c>
      <c r="M273" s="13" t="s">
        <v>1379</v>
      </c>
      <c r="N273" s="13" t="s">
        <v>548</v>
      </c>
      <c r="O273" s="13" t="s">
        <v>630</v>
      </c>
      <c r="P273" s="13" t="s">
        <v>509</v>
      </c>
      <c r="Q273" s="13" t="s">
        <v>1380</v>
      </c>
      <c r="R273" s="13" t="s">
        <v>1378</v>
      </c>
      <c r="S273" s="13"/>
    </row>
    <row r="274" spans="1:19" ht="19.899999999999999" customHeight="1">
      <c r="A274" s="213"/>
      <c r="B274" s="213"/>
      <c r="C274" s="214"/>
      <c r="D274" s="214"/>
      <c r="E274" s="214"/>
      <c r="F274" s="214"/>
      <c r="G274" s="214"/>
      <c r="H274" s="214"/>
      <c r="I274" s="214"/>
      <c r="J274" s="213"/>
      <c r="K274" s="218" t="s">
        <v>542</v>
      </c>
      <c r="L274" s="218" t="s">
        <v>543</v>
      </c>
      <c r="M274" s="13" t="s">
        <v>1381</v>
      </c>
      <c r="N274" s="13" t="s">
        <v>548</v>
      </c>
      <c r="O274" s="13" t="s">
        <v>545</v>
      </c>
      <c r="P274" s="13" t="s">
        <v>509</v>
      </c>
      <c r="Q274" s="13" t="s">
        <v>1382</v>
      </c>
      <c r="R274" s="13" t="s">
        <v>1371</v>
      </c>
      <c r="S274" s="13"/>
    </row>
    <row r="275" spans="1:19" ht="19.899999999999999" customHeight="1">
      <c r="A275" s="213"/>
      <c r="B275" s="213"/>
      <c r="C275" s="214"/>
      <c r="D275" s="214"/>
      <c r="E275" s="214"/>
      <c r="F275" s="214"/>
      <c r="G275" s="214"/>
      <c r="H275" s="214"/>
      <c r="I275" s="214"/>
      <c r="J275" s="213"/>
      <c r="K275" s="218"/>
      <c r="L275" s="218"/>
      <c r="M275" s="13" t="s">
        <v>1383</v>
      </c>
      <c r="N275" s="13" t="s">
        <v>548</v>
      </c>
      <c r="O275" s="13" t="s">
        <v>545</v>
      </c>
      <c r="P275" s="13" t="s">
        <v>509</v>
      </c>
      <c r="Q275" s="13" t="s">
        <v>1384</v>
      </c>
      <c r="R275" s="13" t="s">
        <v>1371</v>
      </c>
      <c r="S275" s="13"/>
    </row>
    <row r="276" spans="1:19" ht="19.899999999999999" customHeight="1">
      <c r="A276" s="213" t="s">
        <v>1209</v>
      </c>
      <c r="B276" s="213" t="s">
        <v>1210</v>
      </c>
      <c r="C276" s="214">
        <v>2099.8672700000002</v>
      </c>
      <c r="D276" s="214">
        <v>2099.8672700000002</v>
      </c>
      <c r="E276" s="214"/>
      <c r="F276" s="214"/>
      <c r="G276" s="214"/>
      <c r="H276" s="214">
        <v>2092.6672699999999</v>
      </c>
      <c r="I276" s="214">
        <v>7.2</v>
      </c>
      <c r="J276" s="213" t="s">
        <v>1584</v>
      </c>
      <c r="K276" s="213" t="s">
        <v>504</v>
      </c>
      <c r="L276" s="13" t="s">
        <v>505</v>
      </c>
      <c r="M276" s="13" t="s">
        <v>551</v>
      </c>
      <c r="N276" s="13" t="s">
        <v>556</v>
      </c>
      <c r="O276" s="13" t="s">
        <v>1585</v>
      </c>
      <c r="P276" s="13" t="s">
        <v>555</v>
      </c>
      <c r="Q276" s="13" t="s">
        <v>1586</v>
      </c>
      <c r="R276" s="13" t="s">
        <v>1346</v>
      </c>
      <c r="S276" s="13"/>
    </row>
    <row r="277" spans="1:19" ht="19.899999999999999" customHeight="1">
      <c r="A277" s="213"/>
      <c r="B277" s="213"/>
      <c r="C277" s="214"/>
      <c r="D277" s="214"/>
      <c r="E277" s="214"/>
      <c r="F277" s="214"/>
      <c r="G277" s="214"/>
      <c r="H277" s="214"/>
      <c r="I277" s="214"/>
      <c r="J277" s="213"/>
      <c r="K277" s="213"/>
      <c r="L277" s="13" t="s">
        <v>511</v>
      </c>
      <c r="M277" s="13"/>
      <c r="N277" s="13"/>
      <c r="O277" s="13"/>
      <c r="P277" s="13"/>
      <c r="Q277" s="13"/>
      <c r="R277" s="13"/>
      <c r="S277" s="13"/>
    </row>
    <row r="278" spans="1:19" ht="19.899999999999999" customHeight="1">
      <c r="A278" s="213"/>
      <c r="B278" s="213"/>
      <c r="C278" s="214"/>
      <c r="D278" s="214"/>
      <c r="E278" s="214"/>
      <c r="F278" s="214"/>
      <c r="G278" s="214"/>
      <c r="H278" s="214"/>
      <c r="I278" s="214"/>
      <c r="J278" s="213"/>
      <c r="K278" s="213"/>
      <c r="L278" s="13" t="s">
        <v>512</v>
      </c>
      <c r="M278" s="13"/>
      <c r="N278" s="13"/>
      <c r="O278" s="13"/>
      <c r="P278" s="13"/>
      <c r="Q278" s="13"/>
      <c r="R278" s="13"/>
      <c r="S278" s="13"/>
    </row>
    <row r="279" spans="1:19" ht="19.5" customHeight="1">
      <c r="A279" s="213"/>
      <c r="B279" s="213"/>
      <c r="C279" s="214"/>
      <c r="D279" s="214"/>
      <c r="E279" s="214"/>
      <c r="F279" s="214"/>
      <c r="G279" s="214"/>
      <c r="H279" s="214"/>
      <c r="I279" s="214"/>
      <c r="J279" s="213"/>
      <c r="K279" s="218" t="s">
        <v>513</v>
      </c>
      <c r="L279" s="218" t="s">
        <v>514</v>
      </c>
      <c r="M279" s="13" t="s">
        <v>1347</v>
      </c>
      <c r="N279" s="13" t="s">
        <v>548</v>
      </c>
      <c r="O279" s="13" t="s">
        <v>630</v>
      </c>
      <c r="P279" s="13" t="s">
        <v>760</v>
      </c>
      <c r="Q279" s="13" t="s">
        <v>1587</v>
      </c>
      <c r="R279" s="13" t="s">
        <v>1349</v>
      </c>
      <c r="S279" s="13"/>
    </row>
    <row r="280" spans="1:19" ht="19.899999999999999" customHeight="1">
      <c r="A280" s="213"/>
      <c r="B280" s="213"/>
      <c r="C280" s="214"/>
      <c r="D280" s="214"/>
      <c r="E280" s="214"/>
      <c r="F280" s="214"/>
      <c r="G280" s="214"/>
      <c r="H280" s="214"/>
      <c r="I280" s="214"/>
      <c r="J280" s="213"/>
      <c r="K280" s="218"/>
      <c r="L280" s="218"/>
      <c r="M280" s="13" t="s">
        <v>1350</v>
      </c>
      <c r="N280" s="13" t="s">
        <v>548</v>
      </c>
      <c r="O280" s="13" t="s">
        <v>1588</v>
      </c>
      <c r="P280" s="13" t="s">
        <v>760</v>
      </c>
      <c r="Q280" s="13" t="s">
        <v>1589</v>
      </c>
      <c r="R280" s="13" t="s">
        <v>1353</v>
      </c>
      <c r="S280" s="13"/>
    </row>
    <row r="281" spans="1:19" ht="19.899999999999999" customHeight="1">
      <c r="A281" s="213"/>
      <c r="B281" s="213"/>
      <c r="C281" s="214"/>
      <c r="D281" s="214"/>
      <c r="E281" s="214"/>
      <c r="F281" s="214"/>
      <c r="G281" s="214"/>
      <c r="H281" s="214"/>
      <c r="I281" s="214"/>
      <c r="J281" s="213"/>
      <c r="K281" s="218"/>
      <c r="L281" s="218"/>
      <c r="M281" s="13" t="s">
        <v>1354</v>
      </c>
      <c r="N281" s="13" t="s">
        <v>548</v>
      </c>
      <c r="O281" s="13" t="s">
        <v>1588</v>
      </c>
      <c r="P281" s="13" t="s">
        <v>637</v>
      </c>
      <c r="Q281" s="13" t="s">
        <v>1590</v>
      </c>
      <c r="R281" s="13" t="s">
        <v>1353</v>
      </c>
      <c r="S281" s="13"/>
    </row>
    <row r="282" spans="1:19" ht="19.899999999999999" customHeight="1">
      <c r="A282" s="213"/>
      <c r="B282" s="213"/>
      <c r="C282" s="214"/>
      <c r="D282" s="214"/>
      <c r="E282" s="214"/>
      <c r="F282" s="214"/>
      <c r="G282" s="214"/>
      <c r="H282" s="214"/>
      <c r="I282" s="214"/>
      <c r="J282" s="213"/>
      <c r="K282" s="218"/>
      <c r="L282" s="218"/>
      <c r="M282" s="13" t="s">
        <v>1356</v>
      </c>
      <c r="N282" s="13" t="s">
        <v>548</v>
      </c>
      <c r="O282" s="13" t="s">
        <v>1357</v>
      </c>
      <c r="P282" s="13" t="s">
        <v>1591</v>
      </c>
      <c r="Q282" s="13" t="s">
        <v>1359</v>
      </c>
      <c r="R282" s="13" t="s">
        <v>1360</v>
      </c>
      <c r="S282" s="13"/>
    </row>
    <row r="283" spans="1:19" ht="19.5" customHeight="1">
      <c r="A283" s="213"/>
      <c r="B283" s="213"/>
      <c r="C283" s="214"/>
      <c r="D283" s="214"/>
      <c r="E283" s="214"/>
      <c r="F283" s="214"/>
      <c r="G283" s="214"/>
      <c r="H283" s="214"/>
      <c r="I283" s="214"/>
      <c r="J283" s="213"/>
      <c r="K283" s="218"/>
      <c r="L283" s="218"/>
      <c r="M283" s="13" t="s">
        <v>1361</v>
      </c>
      <c r="N283" s="13" t="s">
        <v>548</v>
      </c>
      <c r="O283" s="13" t="s">
        <v>585</v>
      </c>
      <c r="P283" s="13" t="s">
        <v>588</v>
      </c>
      <c r="Q283" s="13" t="s">
        <v>1565</v>
      </c>
      <c r="R283" s="13" t="s">
        <v>1363</v>
      </c>
      <c r="S283" s="13"/>
    </row>
    <row r="284" spans="1:19" ht="19.5" customHeight="1">
      <c r="A284" s="213"/>
      <c r="B284" s="213"/>
      <c r="C284" s="214"/>
      <c r="D284" s="214"/>
      <c r="E284" s="214"/>
      <c r="F284" s="214"/>
      <c r="G284" s="214"/>
      <c r="H284" s="214"/>
      <c r="I284" s="214"/>
      <c r="J284" s="213"/>
      <c r="K284" s="218"/>
      <c r="L284" s="218" t="s">
        <v>518</v>
      </c>
      <c r="M284" s="13" t="s">
        <v>1592</v>
      </c>
      <c r="N284" s="13" t="s">
        <v>548</v>
      </c>
      <c r="O284" s="13" t="s">
        <v>1593</v>
      </c>
      <c r="P284" s="13" t="s">
        <v>509</v>
      </c>
      <c r="Q284" s="13" t="s">
        <v>1594</v>
      </c>
      <c r="R284" s="13" t="s">
        <v>1367</v>
      </c>
      <c r="S284" s="13"/>
    </row>
    <row r="285" spans="1:19" ht="19.899999999999999" customHeight="1">
      <c r="A285" s="213"/>
      <c r="B285" s="213"/>
      <c r="C285" s="214"/>
      <c r="D285" s="214"/>
      <c r="E285" s="214"/>
      <c r="F285" s="214"/>
      <c r="G285" s="214"/>
      <c r="H285" s="214"/>
      <c r="I285" s="214"/>
      <c r="J285" s="213"/>
      <c r="K285" s="218"/>
      <c r="L285" s="218"/>
      <c r="M285" s="13" t="s">
        <v>1368</v>
      </c>
      <c r="N285" s="13" t="s">
        <v>556</v>
      </c>
      <c r="O285" s="13" t="s">
        <v>590</v>
      </c>
      <c r="P285" s="13" t="s">
        <v>509</v>
      </c>
      <c r="Q285" s="13" t="s">
        <v>1595</v>
      </c>
      <c r="R285" s="13" t="s">
        <v>1370</v>
      </c>
      <c r="S285" s="13"/>
    </row>
    <row r="286" spans="1:19" ht="19.899999999999999" customHeight="1">
      <c r="A286" s="213"/>
      <c r="B286" s="213"/>
      <c r="C286" s="214"/>
      <c r="D286" s="214"/>
      <c r="E286" s="214"/>
      <c r="F286" s="214"/>
      <c r="G286" s="214"/>
      <c r="H286" s="214"/>
      <c r="I286" s="214"/>
      <c r="J286" s="213"/>
      <c r="K286" s="218"/>
      <c r="L286" s="218"/>
      <c r="M286" s="13" t="s">
        <v>610</v>
      </c>
      <c r="N286" s="13" t="s">
        <v>563</v>
      </c>
      <c r="O286" s="13" t="s">
        <v>524</v>
      </c>
      <c r="P286" s="13" t="s">
        <v>509</v>
      </c>
      <c r="Q286" s="13" t="s">
        <v>611</v>
      </c>
      <c r="R286" s="13" t="s">
        <v>1371</v>
      </c>
      <c r="S286" s="13"/>
    </row>
    <row r="287" spans="1:19" ht="19.899999999999999" customHeight="1">
      <c r="A287" s="213"/>
      <c r="B287" s="213"/>
      <c r="C287" s="214"/>
      <c r="D287" s="214"/>
      <c r="E287" s="214"/>
      <c r="F287" s="214"/>
      <c r="G287" s="214"/>
      <c r="H287" s="214"/>
      <c r="I287" s="214"/>
      <c r="J287" s="213"/>
      <c r="K287" s="218"/>
      <c r="L287" s="218" t="s">
        <v>522</v>
      </c>
      <c r="M287" s="13" t="s">
        <v>1372</v>
      </c>
      <c r="N287" s="13" t="s">
        <v>563</v>
      </c>
      <c r="O287" s="13" t="s">
        <v>524</v>
      </c>
      <c r="P287" s="13" t="s">
        <v>509</v>
      </c>
      <c r="Q287" s="13" t="s">
        <v>1373</v>
      </c>
      <c r="R287" s="13" t="s">
        <v>1371</v>
      </c>
      <c r="S287" s="13"/>
    </row>
    <row r="288" spans="1:19" ht="19.899999999999999" customHeight="1">
      <c r="A288" s="213"/>
      <c r="B288" s="213"/>
      <c r="C288" s="214"/>
      <c r="D288" s="214"/>
      <c r="E288" s="214"/>
      <c r="F288" s="214"/>
      <c r="G288" s="214"/>
      <c r="H288" s="214"/>
      <c r="I288" s="214"/>
      <c r="J288" s="213"/>
      <c r="K288" s="218"/>
      <c r="L288" s="218"/>
      <c r="M288" s="13" t="s">
        <v>1374</v>
      </c>
      <c r="N288" s="13" t="s">
        <v>563</v>
      </c>
      <c r="O288" s="13" t="s">
        <v>524</v>
      </c>
      <c r="P288" s="13" t="s">
        <v>509</v>
      </c>
      <c r="Q288" s="13" t="s">
        <v>1375</v>
      </c>
      <c r="R288" s="13" t="s">
        <v>1371</v>
      </c>
      <c r="S288" s="13"/>
    </row>
    <row r="289" spans="1:19" ht="19.899999999999999" customHeight="1">
      <c r="A289" s="213"/>
      <c r="B289" s="213"/>
      <c r="C289" s="214"/>
      <c r="D289" s="214"/>
      <c r="E289" s="214"/>
      <c r="F289" s="214"/>
      <c r="G289" s="214"/>
      <c r="H289" s="214"/>
      <c r="I289" s="214"/>
      <c r="J289" s="213"/>
      <c r="K289" s="218" t="s">
        <v>528</v>
      </c>
      <c r="L289" s="35" t="s">
        <v>529</v>
      </c>
      <c r="M289" s="13"/>
      <c r="N289" s="13"/>
      <c r="O289" s="13"/>
      <c r="P289" s="13"/>
      <c r="Q289" s="13"/>
      <c r="R289" s="13"/>
      <c r="S289" s="13"/>
    </row>
    <row r="290" spans="1:19" ht="19.899999999999999" customHeight="1">
      <c r="A290" s="213"/>
      <c r="B290" s="213"/>
      <c r="C290" s="214"/>
      <c r="D290" s="214"/>
      <c r="E290" s="214"/>
      <c r="F290" s="214"/>
      <c r="G290" s="214"/>
      <c r="H290" s="214"/>
      <c r="I290" s="214"/>
      <c r="J290" s="213"/>
      <c r="K290" s="218"/>
      <c r="L290" s="35" t="s">
        <v>530</v>
      </c>
      <c r="M290" s="13" t="s">
        <v>1376</v>
      </c>
      <c r="N290" s="13" t="s">
        <v>527</v>
      </c>
      <c r="O290" s="13" t="s">
        <v>532</v>
      </c>
      <c r="P290" s="13" t="s">
        <v>1596</v>
      </c>
      <c r="Q290" s="13" t="s">
        <v>1377</v>
      </c>
      <c r="R290" s="13" t="s">
        <v>1378</v>
      </c>
      <c r="S290" s="13"/>
    </row>
    <row r="291" spans="1:19" ht="19.899999999999999" customHeight="1">
      <c r="A291" s="213"/>
      <c r="B291" s="213"/>
      <c r="C291" s="214"/>
      <c r="D291" s="214"/>
      <c r="E291" s="214"/>
      <c r="F291" s="214"/>
      <c r="G291" s="214"/>
      <c r="H291" s="214"/>
      <c r="I291" s="214"/>
      <c r="J291" s="213"/>
      <c r="K291" s="218"/>
      <c r="L291" s="35" t="s">
        <v>536</v>
      </c>
      <c r="M291" s="13" t="s">
        <v>1379</v>
      </c>
      <c r="N291" s="13" t="s">
        <v>548</v>
      </c>
      <c r="O291" s="13" t="s">
        <v>630</v>
      </c>
      <c r="P291" s="13" t="s">
        <v>509</v>
      </c>
      <c r="Q291" s="13" t="s">
        <v>1380</v>
      </c>
      <c r="R291" s="13" t="s">
        <v>1378</v>
      </c>
      <c r="S291" s="13"/>
    </row>
    <row r="292" spans="1:19" ht="19.899999999999999" customHeight="1">
      <c r="A292" s="213"/>
      <c r="B292" s="213"/>
      <c r="C292" s="214"/>
      <c r="D292" s="214"/>
      <c r="E292" s="214"/>
      <c r="F292" s="214"/>
      <c r="G292" s="214"/>
      <c r="H292" s="214"/>
      <c r="I292" s="214"/>
      <c r="J292" s="213"/>
      <c r="K292" s="218"/>
      <c r="L292" s="35" t="s">
        <v>537</v>
      </c>
      <c r="M292" s="13"/>
      <c r="N292" s="13"/>
      <c r="O292" s="13"/>
      <c r="P292" s="13"/>
      <c r="Q292" s="13"/>
      <c r="R292" s="13"/>
      <c r="S292" s="13"/>
    </row>
    <row r="293" spans="1:19" ht="19.899999999999999" customHeight="1">
      <c r="A293" s="213"/>
      <c r="B293" s="213"/>
      <c r="C293" s="214"/>
      <c r="D293" s="214"/>
      <c r="E293" s="214"/>
      <c r="F293" s="214"/>
      <c r="G293" s="214"/>
      <c r="H293" s="214"/>
      <c r="I293" s="214"/>
      <c r="J293" s="213"/>
      <c r="K293" s="218" t="s">
        <v>542</v>
      </c>
      <c r="L293" s="218" t="s">
        <v>543</v>
      </c>
      <c r="M293" s="13" t="s">
        <v>1381</v>
      </c>
      <c r="N293" s="13" t="s">
        <v>548</v>
      </c>
      <c r="O293" s="13" t="s">
        <v>545</v>
      </c>
      <c r="P293" s="13" t="s">
        <v>509</v>
      </c>
      <c r="Q293" s="13" t="s">
        <v>1382</v>
      </c>
      <c r="R293" s="13" t="s">
        <v>1371</v>
      </c>
      <c r="S293" s="13"/>
    </row>
    <row r="294" spans="1:19" ht="19.899999999999999" customHeight="1">
      <c r="A294" s="213"/>
      <c r="B294" s="213"/>
      <c r="C294" s="214"/>
      <c r="D294" s="214"/>
      <c r="E294" s="214"/>
      <c r="F294" s="214"/>
      <c r="G294" s="214"/>
      <c r="H294" s="214"/>
      <c r="I294" s="214"/>
      <c r="J294" s="213"/>
      <c r="K294" s="218"/>
      <c r="L294" s="218"/>
      <c r="M294" s="13" t="s">
        <v>1383</v>
      </c>
      <c r="N294" s="13" t="s">
        <v>548</v>
      </c>
      <c r="O294" s="13" t="s">
        <v>545</v>
      </c>
      <c r="P294" s="13" t="s">
        <v>509</v>
      </c>
      <c r="Q294" s="13" t="s">
        <v>1384</v>
      </c>
      <c r="R294" s="13" t="s">
        <v>1371</v>
      </c>
      <c r="S294" s="13"/>
    </row>
    <row r="295" spans="1:19" ht="19.899999999999999" customHeight="1">
      <c r="A295" s="213" t="s">
        <v>1212</v>
      </c>
      <c r="B295" s="213" t="s">
        <v>1213</v>
      </c>
      <c r="C295" s="214">
        <v>1721.9482860000001</v>
      </c>
      <c r="D295" s="214">
        <v>1721.9482860000001</v>
      </c>
      <c r="E295" s="214"/>
      <c r="F295" s="214"/>
      <c r="G295" s="214"/>
      <c r="H295" s="214">
        <v>1714.748286</v>
      </c>
      <c r="I295" s="214">
        <v>7.2</v>
      </c>
      <c r="J295" s="213" t="s">
        <v>6</v>
      </c>
      <c r="K295" s="213" t="s">
        <v>504</v>
      </c>
      <c r="L295" s="13" t="s">
        <v>505</v>
      </c>
      <c r="M295" s="13" t="s">
        <v>551</v>
      </c>
      <c r="N295" s="13" t="s">
        <v>556</v>
      </c>
      <c r="O295" s="13" t="s">
        <v>1597</v>
      </c>
      <c r="P295" s="13" t="s">
        <v>555</v>
      </c>
      <c r="Q295" s="13" t="s">
        <v>1598</v>
      </c>
      <c r="R295" s="13" t="s">
        <v>1346</v>
      </c>
      <c r="S295" s="13"/>
    </row>
    <row r="296" spans="1:19" ht="19.899999999999999" customHeight="1">
      <c r="A296" s="213"/>
      <c r="B296" s="213"/>
      <c r="C296" s="214"/>
      <c r="D296" s="214"/>
      <c r="E296" s="214"/>
      <c r="F296" s="214"/>
      <c r="G296" s="214"/>
      <c r="H296" s="214"/>
      <c r="I296" s="214"/>
      <c r="J296" s="213"/>
      <c r="K296" s="213"/>
      <c r="L296" s="13" t="s">
        <v>511</v>
      </c>
      <c r="M296" s="13"/>
      <c r="N296" s="13"/>
      <c r="O296" s="13"/>
      <c r="P296" s="13"/>
      <c r="Q296" s="13"/>
      <c r="R296" s="13"/>
      <c r="S296" s="13"/>
    </row>
    <row r="297" spans="1:19" ht="19.899999999999999" customHeight="1">
      <c r="A297" s="213"/>
      <c r="B297" s="213"/>
      <c r="C297" s="214"/>
      <c r="D297" s="214"/>
      <c r="E297" s="214"/>
      <c r="F297" s="214"/>
      <c r="G297" s="214"/>
      <c r="H297" s="214"/>
      <c r="I297" s="214"/>
      <c r="J297" s="213"/>
      <c r="K297" s="213"/>
      <c r="L297" s="13" t="s">
        <v>512</v>
      </c>
      <c r="M297" s="13"/>
      <c r="N297" s="13"/>
      <c r="O297" s="13"/>
      <c r="P297" s="13"/>
      <c r="Q297" s="13"/>
      <c r="R297" s="13"/>
      <c r="S297" s="13"/>
    </row>
    <row r="298" spans="1:19" ht="19.899999999999999" customHeight="1">
      <c r="A298" s="213"/>
      <c r="B298" s="213"/>
      <c r="C298" s="214"/>
      <c r="D298" s="214"/>
      <c r="E298" s="214"/>
      <c r="F298" s="214"/>
      <c r="G298" s="214"/>
      <c r="H298" s="214"/>
      <c r="I298" s="214"/>
      <c r="J298" s="213"/>
      <c r="K298" s="218" t="s">
        <v>513</v>
      </c>
      <c r="L298" s="218" t="s">
        <v>514</v>
      </c>
      <c r="M298" s="13" t="s">
        <v>1350</v>
      </c>
      <c r="N298" s="13" t="s">
        <v>548</v>
      </c>
      <c r="O298" s="13" t="s">
        <v>1599</v>
      </c>
      <c r="P298" s="13" t="s">
        <v>637</v>
      </c>
      <c r="Q298" s="13" t="s">
        <v>1600</v>
      </c>
      <c r="R298" s="13" t="s">
        <v>1397</v>
      </c>
      <c r="S298" s="13"/>
    </row>
    <row r="299" spans="1:19" ht="19.5" customHeight="1">
      <c r="A299" s="213"/>
      <c r="B299" s="213"/>
      <c r="C299" s="214"/>
      <c r="D299" s="214"/>
      <c r="E299" s="214"/>
      <c r="F299" s="214"/>
      <c r="G299" s="214"/>
      <c r="H299" s="214"/>
      <c r="I299" s="214"/>
      <c r="J299" s="213"/>
      <c r="K299" s="218"/>
      <c r="L299" s="218"/>
      <c r="M299" s="13" t="s">
        <v>1347</v>
      </c>
      <c r="N299" s="13" t="s">
        <v>548</v>
      </c>
      <c r="O299" s="13" t="s">
        <v>1146</v>
      </c>
      <c r="P299" s="13" t="s">
        <v>760</v>
      </c>
      <c r="Q299" s="13" t="s">
        <v>1601</v>
      </c>
      <c r="R299" s="13" t="s">
        <v>1602</v>
      </c>
      <c r="S299" s="13"/>
    </row>
    <row r="300" spans="1:19" ht="19.899999999999999" customHeight="1">
      <c r="A300" s="213"/>
      <c r="B300" s="213"/>
      <c r="C300" s="214"/>
      <c r="D300" s="214"/>
      <c r="E300" s="214"/>
      <c r="F300" s="214"/>
      <c r="G300" s="214"/>
      <c r="H300" s="214"/>
      <c r="I300" s="214"/>
      <c r="J300" s="213"/>
      <c r="K300" s="218"/>
      <c r="L300" s="218"/>
      <c r="M300" s="13" t="s">
        <v>1354</v>
      </c>
      <c r="N300" s="13" t="s">
        <v>548</v>
      </c>
      <c r="O300" s="13" t="s">
        <v>1603</v>
      </c>
      <c r="P300" s="13" t="s">
        <v>637</v>
      </c>
      <c r="Q300" s="13" t="s">
        <v>1604</v>
      </c>
      <c r="R300" s="13" t="s">
        <v>1353</v>
      </c>
      <c r="S300" s="13"/>
    </row>
    <row r="301" spans="1:19" ht="19.899999999999999" customHeight="1">
      <c r="A301" s="213"/>
      <c r="B301" s="213"/>
      <c r="C301" s="214"/>
      <c r="D301" s="214"/>
      <c r="E301" s="214"/>
      <c r="F301" s="214"/>
      <c r="G301" s="214"/>
      <c r="H301" s="214"/>
      <c r="I301" s="214"/>
      <c r="J301" s="213"/>
      <c r="K301" s="218"/>
      <c r="L301" s="218"/>
      <c r="M301" s="13" t="s">
        <v>1356</v>
      </c>
      <c r="N301" s="13" t="s">
        <v>548</v>
      </c>
      <c r="O301" s="13" t="s">
        <v>1357</v>
      </c>
      <c r="P301" s="13" t="s">
        <v>1358</v>
      </c>
      <c r="Q301" s="13" t="s">
        <v>1359</v>
      </c>
      <c r="R301" s="13" t="s">
        <v>1605</v>
      </c>
      <c r="S301" s="13"/>
    </row>
    <row r="302" spans="1:19" ht="19.5" customHeight="1">
      <c r="A302" s="213"/>
      <c r="B302" s="213"/>
      <c r="C302" s="214"/>
      <c r="D302" s="214"/>
      <c r="E302" s="214"/>
      <c r="F302" s="214"/>
      <c r="G302" s="214"/>
      <c r="H302" s="214"/>
      <c r="I302" s="214"/>
      <c r="J302" s="213"/>
      <c r="K302" s="218"/>
      <c r="L302" s="218"/>
      <c r="M302" s="13" t="s">
        <v>1361</v>
      </c>
      <c r="N302" s="13" t="s">
        <v>548</v>
      </c>
      <c r="O302" s="13" t="s">
        <v>1146</v>
      </c>
      <c r="P302" s="13" t="s">
        <v>588</v>
      </c>
      <c r="Q302" s="13" t="s">
        <v>1362</v>
      </c>
      <c r="R302" s="13" t="s">
        <v>1363</v>
      </c>
      <c r="S302" s="13"/>
    </row>
    <row r="303" spans="1:19" ht="19.899999999999999" customHeight="1">
      <c r="A303" s="213"/>
      <c r="B303" s="213"/>
      <c r="C303" s="214"/>
      <c r="D303" s="214"/>
      <c r="E303" s="214"/>
      <c r="F303" s="214"/>
      <c r="G303" s="214"/>
      <c r="H303" s="214"/>
      <c r="I303" s="214"/>
      <c r="J303" s="213"/>
      <c r="K303" s="218"/>
      <c r="L303" s="218" t="s">
        <v>518</v>
      </c>
      <c r="M303" s="13" t="s">
        <v>1606</v>
      </c>
      <c r="N303" s="13" t="s">
        <v>563</v>
      </c>
      <c r="O303" s="13" t="s">
        <v>524</v>
      </c>
      <c r="P303" s="13" t="s">
        <v>509</v>
      </c>
      <c r="Q303" s="13" t="s">
        <v>1607</v>
      </c>
      <c r="R303" s="13" t="s">
        <v>1367</v>
      </c>
      <c r="S303" s="13"/>
    </row>
    <row r="304" spans="1:19" ht="19.899999999999999" customHeight="1">
      <c r="A304" s="213"/>
      <c r="B304" s="213"/>
      <c r="C304" s="214"/>
      <c r="D304" s="214"/>
      <c r="E304" s="214"/>
      <c r="F304" s="214"/>
      <c r="G304" s="214"/>
      <c r="H304" s="214"/>
      <c r="I304" s="214"/>
      <c r="J304" s="213"/>
      <c r="K304" s="218"/>
      <c r="L304" s="218"/>
      <c r="M304" s="13" t="s">
        <v>1608</v>
      </c>
      <c r="N304" s="13" t="s">
        <v>563</v>
      </c>
      <c r="O304" s="13" t="s">
        <v>516</v>
      </c>
      <c r="P304" s="13" t="s">
        <v>509</v>
      </c>
      <c r="Q304" s="13" t="s">
        <v>1608</v>
      </c>
      <c r="R304" s="13" t="s">
        <v>1609</v>
      </c>
      <c r="S304" s="13"/>
    </row>
    <row r="305" spans="1:19" ht="19.899999999999999" customHeight="1">
      <c r="A305" s="213"/>
      <c r="B305" s="213"/>
      <c r="C305" s="214"/>
      <c r="D305" s="214"/>
      <c r="E305" s="214"/>
      <c r="F305" s="214"/>
      <c r="G305" s="214"/>
      <c r="H305" s="214"/>
      <c r="I305" s="214"/>
      <c r="J305" s="213"/>
      <c r="K305" s="218"/>
      <c r="L305" s="218"/>
      <c r="M305" s="13" t="s">
        <v>1368</v>
      </c>
      <c r="N305" s="13" t="s">
        <v>556</v>
      </c>
      <c r="O305" s="13" t="s">
        <v>710</v>
      </c>
      <c r="P305" s="13" t="s">
        <v>509</v>
      </c>
      <c r="Q305" s="13" t="s">
        <v>1369</v>
      </c>
      <c r="R305" s="13" t="s">
        <v>1370</v>
      </c>
      <c r="S305" s="13"/>
    </row>
    <row r="306" spans="1:19" ht="19.899999999999999" customHeight="1">
      <c r="A306" s="213"/>
      <c r="B306" s="213"/>
      <c r="C306" s="214"/>
      <c r="D306" s="214"/>
      <c r="E306" s="214"/>
      <c r="F306" s="214"/>
      <c r="G306" s="214"/>
      <c r="H306" s="214"/>
      <c r="I306" s="214"/>
      <c r="J306" s="213"/>
      <c r="K306" s="218"/>
      <c r="L306" s="218" t="s">
        <v>522</v>
      </c>
      <c r="M306" s="13" t="s">
        <v>1372</v>
      </c>
      <c r="N306" s="13" t="s">
        <v>563</v>
      </c>
      <c r="O306" s="13" t="s">
        <v>524</v>
      </c>
      <c r="P306" s="13" t="s">
        <v>509</v>
      </c>
      <c r="Q306" s="13" t="s">
        <v>1373</v>
      </c>
      <c r="R306" s="13" t="s">
        <v>1371</v>
      </c>
      <c r="S306" s="13"/>
    </row>
    <row r="307" spans="1:19" ht="19.899999999999999" customHeight="1">
      <c r="A307" s="213"/>
      <c r="B307" s="213"/>
      <c r="C307" s="214"/>
      <c r="D307" s="214"/>
      <c r="E307" s="214"/>
      <c r="F307" s="214"/>
      <c r="G307" s="214"/>
      <c r="H307" s="214"/>
      <c r="I307" s="214"/>
      <c r="J307" s="213"/>
      <c r="K307" s="218"/>
      <c r="L307" s="218"/>
      <c r="M307" s="13" t="s">
        <v>1374</v>
      </c>
      <c r="N307" s="13" t="s">
        <v>563</v>
      </c>
      <c r="O307" s="13" t="s">
        <v>524</v>
      </c>
      <c r="P307" s="13" t="s">
        <v>509</v>
      </c>
      <c r="Q307" s="13" t="s">
        <v>1375</v>
      </c>
      <c r="R307" s="13" t="s">
        <v>1371</v>
      </c>
      <c r="S307" s="13"/>
    </row>
    <row r="308" spans="1:19" ht="19.899999999999999" customHeight="1">
      <c r="A308" s="213"/>
      <c r="B308" s="213"/>
      <c r="C308" s="214"/>
      <c r="D308" s="214"/>
      <c r="E308" s="214"/>
      <c r="F308" s="214"/>
      <c r="G308" s="214"/>
      <c r="H308" s="214"/>
      <c r="I308" s="214"/>
      <c r="J308" s="213"/>
      <c r="K308" s="218" t="s">
        <v>528</v>
      </c>
      <c r="L308" s="35" t="s">
        <v>529</v>
      </c>
      <c r="M308" s="13"/>
      <c r="N308" s="13"/>
      <c r="O308" s="13"/>
      <c r="P308" s="13"/>
      <c r="Q308" s="13"/>
      <c r="R308" s="13"/>
      <c r="S308" s="13"/>
    </row>
    <row r="309" spans="1:19" ht="19.899999999999999" customHeight="1">
      <c r="A309" s="213"/>
      <c r="B309" s="213"/>
      <c r="C309" s="214"/>
      <c r="D309" s="214"/>
      <c r="E309" s="214"/>
      <c r="F309" s="214"/>
      <c r="G309" s="214"/>
      <c r="H309" s="214"/>
      <c r="I309" s="214"/>
      <c r="J309" s="213"/>
      <c r="K309" s="218"/>
      <c r="L309" s="35" t="s">
        <v>530</v>
      </c>
      <c r="M309" s="13" t="s">
        <v>1376</v>
      </c>
      <c r="N309" s="13" t="s">
        <v>527</v>
      </c>
      <c r="O309" s="13" t="s">
        <v>532</v>
      </c>
      <c r="P309" s="13" t="s">
        <v>573</v>
      </c>
      <c r="Q309" s="13" t="s">
        <v>1377</v>
      </c>
      <c r="R309" s="13" t="s">
        <v>1528</v>
      </c>
      <c r="S309" s="13"/>
    </row>
    <row r="310" spans="1:19" ht="19.899999999999999" customHeight="1">
      <c r="A310" s="213"/>
      <c r="B310" s="213"/>
      <c r="C310" s="214"/>
      <c r="D310" s="214"/>
      <c r="E310" s="214"/>
      <c r="F310" s="214"/>
      <c r="G310" s="214"/>
      <c r="H310" s="214"/>
      <c r="I310" s="214"/>
      <c r="J310" s="213"/>
      <c r="K310" s="218"/>
      <c r="L310" s="35" t="s">
        <v>536</v>
      </c>
      <c r="M310" s="13" t="s">
        <v>1379</v>
      </c>
      <c r="N310" s="13" t="s">
        <v>548</v>
      </c>
      <c r="O310" s="13" t="s">
        <v>630</v>
      </c>
      <c r="P310" s="13" t="s">
        <v>509</v>
      </c>
      <c r="Q310" s="13" t="s">
        <v>1380</v>
      </c>
      <c r="R310" s="13" t="s">
        <v>1610</v>
      </c>
      <c r="S310" s="13"/>
    </row>
    <row r="311" spans="1:19" ht="19.899999999999999" customHeight="1">
      <c r="A311" s="213"/>
      <c r="B311" s="213"/>
      <c r="C311" s="214"/>
      <c r="D311" s="214"/>
      <c r="E311" s="214"/>
      <c r="F311" s="214"/>
      <c r="G311" s="214"/>
      <c r="H311" s="214"/>
      <c r="I311" s="214"/>
      <c r="J311" s="213"/>
      <c r="K311" s="218"/>
      <c r="L311" s="35" t="s">
        <v>537</v>
      </c>
      <c r="M311" s="13"/>
      <c r="N311" s="13"/>
      <c r="O311" s="13"/>
      <c r="P311" s="13"/>
      <c r="Q311" s="13"/>
      <c r="R311" s="13"/>
      <c r="S311" s="13"/>
    </row>
    <row r="312" spans="1:19" ht="19.899999999999999" customHeight="1">
      <c r="A312" s="213"/>
      <c r="B312" s="213"/>
      <c r="C312" s="214"/>
      <c r="D312" s="214"/>
      <c r="E312" s="214"/>
      <c r="F312" s="214"/>
      <c r="G312" s="214"/>
      <c r="H312" s="214"/>
      <c r="I312" s="214"/>
      <c r="J312" s="213"/>
      <c r="K312" s="218" t="s">
        <v>542</v>
      </c>
      <c r="L312" s="218" t="s">
        <v>543</v>
      </c>
      <c r="M312" s="13" t="s">
        <v>1381</v>
      </c>
      <c r="N312" s="13" t="s">
        <v>548</v>
      </c>
      <c r="O312" s="13" t="s">
        <v>545</v>
      </c>
      <c r="P312" s="13" t="s">
        <v>509</v>
      </c>
      <c r="Q312" s="13" t="s">
        <v>1382</v>
      </c>
      <c r="R312" s="13" t="s">
        <v>1367</v>
      </c>
      <c r="S312" s="13"/>
    </row>
    <row r="313" spans="1:19" ht="19.899999999999999" customHeight="1">
      <c r="A313" s="213"/>
      <c r="B313" s="213"/>
      <c r="C313" s="214"/>
      <c r="D313" s="214"/>
      <c r="E313" s="214"/>
      <c r="F313" s="214"/>
      <c r="G313" s="214"/>
      <c r="H313" s="214"/>
      <c r="I313" s="214"/>
      <c r="J313" s="213"/>
      <c r="K313" s="218"/>
      <c r="L313" s="218"/>
      <c r="M313" s="13" t="s">
        <v>1383</v>
      </c>
      <c r="N313" s="13" t="s">
        <v>548</v>
      </c>
      <c r="O313" s="13" t="s">
        <v>545</v>
      </c>
      <c r="P313" s="13" t="s">
        <v>509</v>
      </c>
      <c r="Q313" s="13" t="s">
        <v>1384</v>
      </c>
      <c r="R313" s="13" t="s">
        <v>1367</v>
      </c>
      <c r="S313" s="13"/>
    </row>
    <row r="314" spans="1:19" ht="19.899999999999999" customHeight="1">
      <c r="A314" s="213" t="s">
        <v>1215</v>
      </c>
      <c r="B314" s="213" t="s">
        <v>1216</v>
      </c>
      <c r="C314" s="214">
        <v>1991.7186320000001</v>
      </c>
      <c r="D314" s="214">
        <v>1991.7186320000001</v>
      </c>
      <c r="E314" s="214"/>
      <c r="F314" s="214"/>
      <c r="G314" s="214"/>
      <c r="H314" s="214">
        <v>1984.518632</v>
      </c>
      <c r="I314" s="214">
        <v>7.2</v>
      </c>
      <c r="J314" s="213" t="s">
        <v>1611</v>
      </c>
      <c r="K314" s="213" t="s">
        <v>504</v>
      </c>
      <c r="L314" s="13" t="s">
        <v>505</v>
      </c>
      <c r="M314" s="13" t="s">
        <v>551</v>
      </c>
      <c r="N314" s="13" t="s">
        <v>556</v>
      </c>
      <c r="O314" s="13" t="s">
        <v>1612</v>
      </c>
      <c r="P314" s="13" t="s">
        <v>555</v>
      </c>
      <c r="Q314" s="13" t="s">
        <v>1613</v>
      </c>
      <c r="R314" s="13" t="s">
        <v>1346</v>
      </c>
      <c r="S314" s="13"/>
    </row>
    <row r="315" spans="1:19" ht="19.899999999999999" customHeight="1">
      <c r="A315" s="213"/>
      <c r="B315" s="213"/>
      <c r="C315" s="214"/>
      <c r="D315" s="214"/>
      <c r="E315" s="214"/>
      <c r="F315" s="214"/>
      <c r="G315" s="214"/>
      <c r="H315" s="214"/>
      <c r="I315" s="214"/>
      <c r="J315" s="213"/>
      <c r="K315" s="213"/>
      <c r="L315" s="13" t="s">
        <v>511</v>
      </c>
      <c r="M315" s="13"/>
      <c r="N315" s="13"/>
      <c r="O315" s="13"/>
      <c r="P315" s="13"/>
      <c r="Q315" s="13"/>
      <c r="R315" s="13"/>
      <c r="S315" s="13"/>
    </row>
    <row r="316" spans="1:19" ht="19.899999999999999" customHeight="1">
      <c r="A316" s="213"/>
      <c r="B316" s="213"/>
      <c r="C316" s="214"/>
      <c r="D316" s="214"/>
      <c r="E316" s="214"/>
      <c r="F316" s="214"/>
      <c r="G316" s="214"/>
      <c r="H316" s="214"/>
      <c r="I316" s="214"/>
      <c r="J316" s="213"/>
      <c r="K316" s="213"/>
      <c r="L316" s="13" t="s">
        <v>512</v>
      </c>
      <c r="M316" s="13"/>
      <c r="N316" s="13"/>
      <c r="O316" s="13"/>
      <c r="P316" s="13"/>
      <c r="Q316" s="13"/>
      <c r="R316" s="13"/>
      <c r="S316" s="13"/>
    </row>
    <row r="317" spans="1:19" ht="19.5" customHeight="1">
      <c r="A317" s="213"/>
      <c r="B317" s="213"/>
      <c r="C317" s="214"/>
      <c r="D317" s="214"/>
      <c r="E317" s="214"/>
      <c r="F317" s="214"/>
      <c r="G317" s="214"/>
      <c r="H317" s="214"/>
      <c r="I317" s="214"/>
      <c r="J317" s="213"/>
      <c r="K317" s="218" t="s">
        <v>513</v>
      </c>
      <c r="L317" s="218" t="s">
        <v>514</v>
      </c>
      <c r="M317" s="13" t="s">
        <v>1347</v>
      </c>
      <c r="N317" s="13" t="s">
        <v>548</v>
      </c>
      <c r="O317" s="13" t="s">
        <v>710</v>
      </c>
      <c r="P317" s="13" t="s">
        <v>760</v>
      </c>
      <c r="Q317" s="13" t="s">
        <v>1348</v>
      </c>
      <c r="R317" s="13" t="s">
        <v>1349</v>
      </c>
      <c r="S317" s="13"/>
    </row>
    <row r="318" spans="1:19" ht="19.899999999999999" customHeight="1">
      <c r="A318" s="213"/>
      <c r="B318" s="213"/>
      <c r="C318" s="214"/>
      <c r="D318" s="214"/>
      <c r="E318" s="214"/>
      <c r="F318" s="214"/>
      <c r="G318" s="214"/>
      <c r="H318" s="214"/>
      <c r="I318" s="214"/>
      <c r="J318" s="213"/>
      <c r="K318" s="218"/>
      <c r="L318" s="218"/>
      <c r="M318" s="13" t="s">
        <v>1350</v>
      </c>
      <c r="N318" s="13" t="s">
        <v>548</v>
      </c>
      <c r="O318" s="13" t="s">
        <v>1588</v>
      </c>
      <c r="P318" s="13" t="s">
        <v>637</v>
      </c>
      <c r="Q318" s="13" t="s">
        <v>1589</v>
      </c>
      <c r="R318" s="13" t="s">
        <v>1353</v>
      </c>
      <c r="S318" s="13"/>
    </row>
    <row r="319" spans="1:19" ht="19.899999999999999" customHeight="1">
      <c r="A319" s="213"/>
      <c r="B319" s="213"/>
      <c r="C319" s="214"/>
      <c r="D319" s="214"/>
      <c r="E319" s="214"/>
      <c r="F319" s="214"/>
      <c r="G319" s="214"/>
      <c r="H319" s="214"/>
      <c r="I319" s="214"/>
      <c r="J319" s="213"/>
      <c r="K319" s="218"/>
      <c r="L319" s="218"/>
      <c r="M319" s="13" t="s">
        <v>1354</v>
      </c>
      <c r="N319" s="13" t="s">
        <v>548</v>
      </c>
      <c r="O319" s="13" t="s">
        <v>1588</v>
      </c>
      <c r="P319" s="13" t="s">
        <v>637</v>
      </c>
      <c r="Q319" s="13" t="s">
        <v>1590</v>
      </c>
      <c r="R319" s="13" t="s">
        <v>1353</v>
      </c>
      <c r="S319" s="13"/>
    </row>
    <row r="320" spans="1:19" ht="19.899999999999999" customHeight="1">
      <c r="A320" s="213"/>
      <c r="B320" s="213"/>
      <c r="C320" s="214"/>
      <c r="D320" s="214"/>
      <c r="E320" s="214"/>
      <c r="F320" s="214"/>
      <c r="G320" s="214"/>
      <c r="H320" s="214"/>
      <c r="I320" s="214"/>
      <c r="J320" s="213"/>
      <c r="K320" s="218"/>
      <c r="L320" s="218"/>
      <c r="M320" s="13" t="s">
        <v>1356</v>
      </c>
      <c r="N320" s="13" t="s">
        <v>548</v>
      </c>
      <c r="O320" s="13" t="s">
        <v>1357</v>
      </c>
      <c r="P320" s="13" t="s">
        <v>1358</v>
      </c>
      <c r="Q320" s="13" t="s">
        <v>1359</v>
      </c>
      <c r="R320" s="13" t="s">
        <v>1360</v>
      </c>
      <c r="S320" s="13"/>
    </row>
    <row r="321" spans="1:19" ht="19.5" customHeight="1">
      <c r="A321" s="213"/>
      <c r="B321" s="213"/>
      <c r="C321" s="214"/>
      <c r="D321" s="214"/>
      <c r="E321" s="214"/>
      <c r="F321" s="214"/>
      <c r="G321" s="214"/>
      <c r="H321" s="214"/>
      <c r="I321" s="214"/>
      <c r="J321" s="213"/>
      <c r="K321" s="218"/>
      <c r="L321" s="218"/>
      <c r="M321" s="13" t="s">
        <v>1361</v>
      </c>
      <c r="N321" s="13" t="s">
        <v>548</v>
      </c>
      <c r="O321" s="13" t="s">
        <v>585</v>
      </c>
      <c r="P321" s="13" t="s">
        <v>588</v>
      </c>
      <c r="Q321" s="13" t="s">
        <v>1565</v>
      </c>
      <c r="R321" s="13" t="s">
        <v>1363</v>
      </c>
      <c r="S321" s="13"/>
    </row>
    <row r="322" spans="1:19" ht="19.5" customHeight="1">
      <c r="A322" s="213"/>
      <c r="B322" s="213"/>
      <c r="C322" s="214"/>
      <c r="D322" s="214"/>
      <c r="E322" s="214"/>
      <c r="F322" s="214"/>
      <c r="G322" s="214"/>
      <c r="H322" s="214"/>
      <c r="I322" s="214"/>
      <c r="J322" s="213"/>
      <c r="K322" s="218"/>
      <c r="L322" s="218" t="s">
        <v>518</v>
      </c>
      <c r="M322" s="13" t="s">
        <v>1526</v>
      </c>
      <c r="N322" s="13" t="s">
        <v>548</v>
      </c>
      <c r="O322" s="13" t="s">
        <v>1593</v>
      </c>
      <c r="P322" s="13" t="s">
        <v>509</v>
      </c>
      <c r="Q322" s="13" t="s">
        <v>1614</v>
      </c>
      <c r="R322" s="13" t="s">
        <v>1367</v>
      </c>
      <c r="S322" s="13"/>
    </row>
    <row r="323" spans="1:19" ht="19.899999999999999" customHeight="1">
      <c r="A323" s="213"/>
      <c r="B323" s="213"/>
      <c r="C323" s="214"/>
      <c r="D323" s="214"/>
      <c r="E323" s="214"/>
      <c r="F323" s="214"/>
      <c r="G323" s="214"/>
      <c r="H323" s="214"/>
      <c r="I323" s="214"/>
      <c r="J323" s="213"/>
      <c r="K323" s="218"/>
      <c r="L323" s="218"/>
      <c r="M323" s="13" t="s">
        <v>1368</v>
      </c>
      <c r="N323" s="13" t="s">
        <v>556</v>
      </c>
      <c r="O323" s="13" t="s">
        <v>710</v>
      </c>
      <c r="P323" s="13" t="s">
        <v>509</v>
      </c>
      <c r="Q323" s="13" t="s">
        <v>1369</v>
      </c>
      <c r="R323" s="13" t="s">
        <v>1370</v>
      </c>
      <c r="S323" s="13"/>
    </row>
    <row r="324" spans="1:19" ht="19.899999999999999" customHeight="1">
      <c r="A324" s="213"/>
      <c r="B324" s="213"/>
      <c r="C324" s="214"/>
      <c r="D324" s="214"/>
      <c r="E324" s="214"/>
      <c r="F324" s="214"/>
      <c r="G324" s="214"/>
      <c r="H324" s="214"/>
      <c r="I324" s="214"/>
      <c r="J324" s="213"/>
      <c r="K324" s="218"/>
      <c r="L324" s="218"/>
      <c r="M324" s="13" t="s">
        <v>610</v>
      </c>
      <c r="N324" s="13" t="s">
        <v>563</v>
      </c>
      <c r="O324" s="13" t="s">
        <v>524</v>
      </c>
      <c r="P324" s="13" t="s">
        <v>509</v>
      </c>
      <c r="Q324" s="13" t="s">
        <v>611</v>
      </c>
      <c r="R324" s="13" t="s">
        <v>1371</v>
      </c>
      <c r="S324" s="13"/>
    </row>
    <row r="325" spans="1:19" ht="19.899999999999999" customHeight="1">
      <c r="A325" s="213"/>
      <c r="B325" s="213"/>
      <c r="C325" s="214"/>
      <c r="D325" s="214"/>
      <c r="E325" s="214"/>
      <c r="F325" s="214"/>
      <c r="G325" s="214"/>
      <c r="H325" s="214"/>
      <c r="I325" s="214"/>
      <c r="J325" s="213"/>
      <c r="K325" s="218"/>
      <c r="L325" s="218" t="s">
        <v>522</v>
      </c>
      <c r="M325" s="13" t="s">
        <v>1372</v>
      </c>
      <c r="N325" s="13" t="s">
        <v>563</v>
      </c>
      <c r="O325" s="13" t="s">
        <v>524</v>
      </c>
      <c r="P325" s="13" t="s">
        <v>509</v>
      </c>
      <c r="Q325" s="13" t="s">
        <v>1373</v>
      </c>
      <c r="R325" s="13" t="s">
        <v>1371</v>
      </c>
      <c r="S325" s="13"/>
    </row>
    <row r="326" spans="1:19" ht="19.899999999999999" customHeight="1">
      <c r="A326" s="213"/>
      <c r="B326" s="213"/>
      <c r="C326" s="214"/>
      <c r="D326" s="214"/>
      <c r="E326" s="214"/>
      <c r="F326" s="214"/>
      <c r="G326" s="214"/>
      <c r="H326" s="214"/>
      <c r="I326" s="214"/>
      <c r="J326" s="213"/>
      <c r="K326" s="218"/>
      <c r="L326" s="218"/>
      <c r="M326" s="13" t="s">
        <v>1374</v>
      </c>
      <c r="N326" s="13" t="s">
        <v>563</v>
      </c>
      <c r="O326" s="13" t="s">
        <v>524</v>
      </c>
      <c r="P326" s="13" t="s">
        <v>509</v>
      </c>
      <c r="Q326" s="13" t="s">
        <v>1375</v>
      </c>
      <c r="R326" s="13" t="s">
        <v>1371</v>
      </c>
      <c r="S326" s="13"/>
    </row>
    <row r="327" spans="1:19" ht="19.899999999999999" customHeight="1">
      <c r="A327" s="213"/>
      <c r="B327" s="213"/>
      <c r="C327" s="214"/>
      <c r="D327" s="214"/>
      <c r="E327" s="214"/>
      <c r="F327" s="214"/>
      <c r="G327" s="214"/>
      <c r="H327" s="214"/>
      <c r="I327" s="214"/>
      <c r="J327" s="213"/>
      <c r="K327" s="218" t="s">
        <v>528</v>
      </c>
      <c r="L327" s="35" t="s">
        <v>529</v>
      </c>
      <c r="M327" s="13"/>
      <c r="N327" s="13"/>
      <c r="O327" s="13"/>
      <c r="P327" s="13"/>
      <c r="Q327" s="13"/>
      <c r="R327" s="13"/>
      <c r="S327" s="13"/>
    </row>
    <row r="328" spans="1:19" ht="19.899999999999999" customHeight="1">
      <c r="A328" s="213"/>
      <c r="B328" s="213"/>
      <c r="C328" s="214"/>
      <c r="D328" s="214"/>
      <c r="E328" s="214"/>
      <c r="F328" s="214"/>
      <c r="G328" s="214"/>
      <c r="H328" s="214"/>
      <c r="I328" s="214"/>
      <c r="J328" s="213"/>
      <c r="K328" s="218"/>
      <c r="L328" s="35" t="s">
        <v>530</v>
      </c>
      <c r="M328" s="13" t="s">
        <v>1376</v>
      </c>
      <c r="N328" s="13" t="s">
        <v>527</v>
      </c>
      <c r="O328" s="13" t="s">
        <v>532</v>
      </c>
      <c r="P328" s="13" t="s">
        <v>573</v>
      </c>
      <c r="Q328" s="13" t="s">
        <v>1377</v>
      </c>
      <c r="R328" s="13" t="s">
        <v>1528</v>
      </c>
      <c r="S328" s="13"/>
    </row>
    <row r="329" spans="1:19" ht="19.899999999999999" customHeight="1">
      <c r="A329" s="213"/>
      <c r="B329" s="213"/>
      <c r="C329" s="214"/>
      <c r="D329" s="214"/>
      <c r="E329" s="214"/>
      <c r="F329" s="214"/>
      <c r="G329" s="214"/>
      <c r="H329" s="214"/>
      <c r="I329" s="214"/>
      <c r="J329" s="213"/>
      <c r="K329" s="218"/>
      <c r="L329" s="35" t="s">
        <v>536</v>
      </c>
      <c r="M329" s="13" t="s">
        <v>1379</v>
      </c>
      <c r="N329" s="13" t="s">
        <v>548</v>
      </c>
      <c r="O329" s="13" t="s">
        <v>630</v>
      </c>
      <c r="P329" s="13" t="s">
        <v>509</v>
      </c>
      <c r="Q329" s="13" t="s">
        <v>1380</v>
      </c>
      <c r="R329" s="13" t="s">
        <v>1615</v>
      </c>
      <c r="S329" s="13"/>
    </row>
    <row r="330" spans="1:19" ht="19.899999999999999" customHeight="1">
      <c r="A330" s="213"/>
      <c r="B330" s="213"/>
      <c r="C330" s="214"/>
      <c r="D330" s="214"/>
      <c r="E330" s="214"/>
      <c r="F330" s="214"/>
      <c r="G330" s="214"/>
      <c r="H330" s="214"/>
      <c r="I330" s="214"/>
      <c r="J330" s="213"/>
      <c r="K330" s="218"/>
      <c r="L330" s="35" t="s">
        <v>537</v>
      </c>
      <c r="M330" s="13" t="s">
        <v>1616</v>
      </c>
      <c r="N330" s="13" t="s">
        <v>527</v>
      </c>
      <c r="O330" s="13" t="s">
        <v>532</v>
      </c>
      <c r="P330" s="13" t="s">
        <v>573</v>
      </c>
      <c r="Q330" s="13" t="s">
        <v>1617</v>
      </c>
      <c r="R330" s="13" t="s">
        <v>1528</v>
      </c>
      <c r="S330" s="13"/>
    </row>
    <row r="331" spans="1:19" ht="19.899999999999999" customHeight="1">
      <c r="A331" s="213"/>
      <c r="B331" s="213"/>
      <c r="C331" s="214"/>
      <c r="D331" s="214"/>
      <c r="E331" s="214"/>
      <c r="F331" s="214"/>
      <c r="G331" s="214"/>
      <c r="H331" s="214"/>
      <c r="I331" s="214"/>
      <c r="J331" s="213"/>
      <c r="K331" s="218" t="s">
        <v>542</v>
      </c>
      <c r="L331" s="218" t="s">
        <v>543</v>
      </c>
      <c r="M331" s="13" t="s">
        <v>1381</v>
      </c>
      <c r="N331" s="13" t="s">
        <v>548</v>
      </c>
      <c r="O331" s="13" t="s">
        <v>545</v>
      </c>
      <c r="P331" s="13" t="s">
        <v>509</v>
      </c>
      <c r="Q331" s="13" t="s">
        <v>1382</v>
      </c>
      <c r="R331" s="13" t="s">
        <v>1371</v>
      </c>
      <c r="S331" s="13"/>
    </row>
    <row r="332" spans="1:19" ht="19.899999999999999" customHeight="1">
      <c r="A332" s="213"/>
      <c r="B332" s="213"/>
      <c r="C332" s="214"/>
      <c r="D332" s="214"/>
      <c r="E332" s="214"/>
      <c r="F332" s="214"/>
      <c r="G332" s="214"/>
      <c r="H332" s="214"/>
      <c r="I332" s="214"/>
      <c r="J332" s="213"/>
      <c r="K332" s="218"/>
      <c r="L332" s="218"/>
      <c r="M332" s="13" t="s">
        <v>1383</v>
      </c>
      <c r="N332" s="13" t="s">
        <v>548</v>
      </c>
      <c r="O332" s="13" t="s">
        <v>545</v>
      </c>
      <c r="P332" s="13" t="s">
        <v>509</v>
      </c>
      <c r="Q332" s="13" t="s">
        <v>1384</v>
      </c>
      <c r="R332" s="13" t="s">
        <v>1371</v>
      </c>
      <c r="S332" s="13"/>
    </row>
    <row r="333" spans="1:19" ht="19.899999999999999" customHeight="1">
      <c r="A333" s="213" t="s">
        <v>1218</v>
      </c>
      <c r="B333" s="213" t="s">
        <v>1219</v>
      </c>
      <c r="C333" s="214">
        <v>1437.367718</v>
      </c>
      <c r="D333" s="214">
        <v>1437.367718</v>
      </c>
      <c r="E333" s="214"/>
      <c r="F333" s="214"/>
      <c r="G333" s="214"/>
      <c r="H333" s="214">
        <v>1430.1677179999999</v>
      </c>
      <c r="I333" s="214">
        <v>7.2</v>
      </c>
      <c r="J333" s="213" t="s">
        <v>7</v>
      </c>
      <c r="K333" s="213" t="s">
        <v>504</v>
      </c>
      <c r="L333" s="13" t="s">
        <v>505</v>
      </c>
      <c r="M333" s="13" t="s">
        <v>1618</v>
      </c>
      <c r="N333" s="13" t="s">
        <v>556</v>
      </c>
      <c r="O333" s="13" t="s">
        <v>1619</v>
      </c>
      <c r="P333" s="13" t="s">
        <v>555</v>
      </c>
      <c r="Q333" s="13" t="s">
        <v>1620</v>
      </c>
      <c r="R333" s="13" t="s">
        <v>1621</v>
      </c>
      <c r="S333" s="13"/>
    </row>
    <row r="334" spans="1:19" ht="19.899999999999999" customHeight="1">
      <c r="A334" s="213"/>
      <c r="B334" s="213"/>
      <c r="C334" s="214"/>
      <c r="D334" s="214"/>
      <c r="E334" s="214"/>
      <c r="F334" s="214"/>
      <c r="G334" s="214"/>
      <c r="H334" s="214"/>
      <c r="I334" s="214"/>
      <c r="J334" s="213"/>
      <c r="K334" s="213"/>
      <c r="L334" s="13" t="s">
        <v>511</v>
      </c>
      <c r="M334" s="13"/>
      <c r="N334" s="13"/>
      <c r="O334" s="13"/>
      <c r="P334" s="13"/>
      <c r="Q334" s="13"/>
      <c r="R334" s="13"/>
      <c r="S334" s="13"/>
    </row>
    <row r="335" spans="1:19" ht="19.899999999999999" customHeight="1">
      <c r="A335" s="213"/>
      <c r="B335" s="213"/>
      <c r="C335" s="214"/>
      <c r="D335" s="214"/>
      <c r="E335" s="214"/>
      <c r="F335" s="214"/>
      <c r="G335" s="214"/>
      <c r="H335" s="214"/>
      <c r="I335" s="214"/>
      <c r="J335" s="213"/>
      <c r="K335" s="213"/>
      <c r="L335" s="13" t="s">
        <v>512</v>
      </c>
      <c r="M335" s="13"/>
      <c r="N335" s="13"/>
      <c r="O335" s="13"/>
      <c r="P335" s="13"/>
      <c r="Q335" s="13"/>
      <c r="R335" s="13"/>
      <c r="S335" s="13"/>
    </row>
    <row r="336" spans="1:19" ht="19.5" customHeight="1">
      <c r="A336" s="213"/>
      <c r="B336" s="213"/>
      <c r="C336" s="214"/>
      <c r="D336" s="214"/>
      <c r="E336" s="214"/>
      <c r="F336" s="214"/>
      <c r="G336" s="214"/>
      <c r="H336" s="214"/>
      <c r="I336" s="214"/>
      <c r="J336" s="213"/>
      <c r="K336" s="218" t="s">
        <v>513</v>
      </c>
      <c r="L336" s="218" t="s">
        <v>514</v>
      </c>
      <c r="M336" s="13" t="s">
        <v>1347</v>
      </c>
      <c r="N336" s="13" t="s">
        <v>548</v>
      </c>
      <c r="O336" s="13" t="s">
        <v>630</v>
      </c>
      <c r="P336" s="13" t="s">
        <v>760</v>
      </c>
      <c r="Q336" s="13" t="s">
        <v>1587</v>
      </c>
      <c r="R336" s="13" t="s">
        <v>1622</v>
      </c>
      <c r="S336" s="13"/>
    </row>
    <row r="337" spans="1:19" ht="19.899999999999999" customHeight="1">
      <c r="A337" s="213"/>
      <c r="B337" s="213"/>
      <c r="C337" s="214"/>
      <c r="D337" s="214"/>
      <c r="E337" s="214"/>
      <c r="F337" s="214"/>
      <c r="G337" s="214"/>
      <c r="H337" s="214"/>
      <c r="I337" s="214"/>
      <c r="J337" s="213"/>
      <c r="K337" s="218"/>
      <c r="L337" s="218"/>
      <c r="M337" s="13" t="s">
        <v>1354</v>
      </c>
      <c r="N337" s="13" t="s">
        <v>548</v>
      </c>
      <c r="O337" s="13" t="s">
        <v>1571</v>
      </c>
      <c r="P337" s="13" t="s">
        <v>637</v>
      </c>
      <c r="Q337" s="13" t="s">
        <v>1623</v>
      </c>
      <c r="R337" s="13" t="s">
        <v>1353</v>
      </c>
      <c r="S337" s="13"/>
    </row>
    <row r="338" spans="1:19" ht="19.899999999999999" customHeight="1">
      <c r="A338" s="213"/>
      <c r="B338" s="213"/>
      <c r="C338" s="214"/>
      <c r="D338" s="214"/>
      <c r="E338" s="214"/>
      <c r="F338" s="214"/>
      <c r="G338" s="214"/>
      <c r="H338" s="214"/>
      <c r="I338" s="214"/>
      <c r="J338" s="213"/>
      <c r="K338" s="218"/>
      <c r="L338" s="218"/>
      <c r="M338" s="13" t="s">
        <v>1356</v>
      </c>
      <c r="N338" s="13" t="s">
        <v>548</v>
      </c>
      <c r="O338" s="13" t="s">
        <v>1357</v>
      </c>
      <c r="P338" s="13" t="s">
        <v>1358</v>
      </c>
      <c r="Q338" s="13" t="s">
        <v>1359</v>
      </c>
      <c r="R338" s="13" t="s">
        <v>1360</v>
      </c>
      <c r="S338" s="13"/>
    </row>
    <row r="339" spans="1:19" ht="19.5" customHeight="1">
      <c r="A339" s="213"/>
      <c r="B339" s="213"/>
      <c r="C339" s="214"/>
      <c r="D339" s="214"/>
      <c r="E339" s="214"/>
      <c r="F339" s="214"/>
      <c r="G339" s="214"/>
      <c r="H339" s="214"/>
      <c r="I339" s="214"/>
      <c r="J339" s="213"/>
      <c r="K339" s="218"/>
      <c r="L339" s="218"/>
      <c r="M339" s="13" t="s">
        <v>1361</v>
      </c>
      <c r="N339" s="13" t="s">
        <v>548</v>
      </c>
      <c r="O339" s="13" t="s">
        <v>585</v>
      </c>
      <c r="P339" s="13" t="s">
        <v>588</v>
      </c>
      <c r="Q339" s="13" t="s">
        <v>1565</v>
      </c>
      <c r="R339" s="13" t="s">
        <v>1624</v>
      </c>
      <c r="S339" s="13"/>
    </row>
    <row r="340" spans="1:19" ht="19.5" customHeight="1">
      <c r="A340" s="213"/>
      <c r="B340" s="213"/>
      <c r="C340" s="214"/>
      <c r="D340" s="214"/>
      <c r="E340" s="214"/>
      <c r="F340" s="214"/>
      <c r="G340" s="214"/>
      <c r="H340" s="214"/>
      <c r="I340" s="214"/>
      <c r="J340" s="213"/>
      <c r="K340" s="218"/>
      <c r="L340" s="218" t="s">
        <v>518</v>
      </c>
      <c r="M340" s="13" t="s">
        <v>1566</v>
      </c>
      <c r="N340" s="13" t="s">
        <v>548</v>
      </c>
      <c r="O340" s="13" t="s">
        <v>670</v>
      </c>
      <c r="P340" s="13" t="s">
        <v>509</v>
      </c>
      <c r="Q340" s="13" t="s">
        <v>1567</v>
      </c>
      <c r="R340" s="13" t="s">
        <v>1625</v>
      </c>
      <c r="S340" s="13"/>
    </row>
    <row r="341" spans="1:19" ht="19.899999999999999" customHeight="1">
      <c r="A341" s="213"/>
      <c r="B341" s="213"/>
      <c r="C341" s="214"/>
      <c r="D341" s="214"/>
      <c r="E341" s="214"/>
      <c r="F341" s="214"/>
      <c r="G341" s="214"/>
      <c r="H341" s="214"/>
      <c r="I341" s="214"/>
      <c r="J341" s="213"/>
      <c r="K341" s="218"/>
      <c r="L341" s="218"/>
      <c r="M341" s="13" t="s">
        <v>1368</v>
      </c>
      <c r="N341" s="13" t="s">
        <v>556</v>
      </c>
      <c r="O341" s="13" t="s">
        <v>590</v>
      </c>
      <c r="P341" s="13" t="s">
        <v>509</v>
      </c>
      <c r="Q341" s="13" t="s">
        <v>1595</v>
      </c>
      <c r="R341" s="13" t="s">
        <v>1370</v>
      </c>
      <c r="S341" s="13"/>
    </row>
    <row r="342" spans="1:19" ht="19.899999999999999" customHeight="1">
      <c r="A342" s="213"/>
      <c r="B342" s="213"/>
      <c r="C342" s="214"/>
      <c r="D342" s="214"/>
      <c r="E342" s="214"/>
      <c r="F342" s="214"/>
      <c r="G342" s="214"/>
      <c r="H342" s="214"/>
      <c r="I342" s="214"/>
      <c r="J342" s="213"/>
      <c r="K342" s="218"/>
      <c r="L342" s="218"/>
      <c r="M342" s="13" t="s">
        <v>610</v>
      </c>
      <c r="N342" s="13" t="s">
        <v>563</v>
      </c>
      <c r="O342" s="13" t="s">
        <v>524</v>
      </c>
      <c r="P342" s="13" t="s">
        <v>509</v>
      </c>
      <c r="Q342" s="13" t="s">
        <v>611</v>
      </c>
      <c r="R342" s="13" t="s">
        <v>1371</v>
      </c>
      <c r="S342" s="13"/>
    </row>
    <row r="343" spans="1:19" ht="19.899999999999999" customHeight="1">
      <c r="A343" s="213"/>
      <c r="B343" s="213"/>
      <c r="C343" s="214"/>
      <c r="D343" s="214"/>
      <c r="E343" s="214"/>
      <c r="F343" s="214"/>
      <c r="G343" s="214"/>
      <c r="H343" s="214"/>
      <c r="I343" s="214"/>
      <c r="J343" s="213"/>
      <c r="K343" s="218"/>
      <c r="L343" s="35" t="s">
        <v>522</v>
      </c>
      <c r="M343" s="13" t="s">
        <v>1372</v>
      </c>
      <c r="N343" s="13" t="s">
        <v>563</v>
      </c>
      <c r="O343" s="13" t="s">
        <v>524</v>
      </c>
      <c r="P343" s="13" t="s">
        <v>509</v>
      </c>
      <c r="Q343" s="13" t="s">
        <v>1373</v>
      </c>
      <c r="R343" s="13" t="s">
        <v>1610</v>
      </c>
      <c r="S343" s="13"/>
    </row>
    <row r="344" spans="1:19" ht="19.899999999999999" customHeight="1">
      <c r="A344" s="213"/>
      <c r="B344" s="213"/>
      <c r="C344" s="214"/>
      <c r="D344" s="214"/>
      <c r="E344" s="214"/>
      <c r="F344" s="214"/>
      <c r="G344" s="214"/>
      <c r="H344" s="214"/>
      <c r="I344" s="214"/>
      <c r="J344" s="213"/>
      <c r="K344" s="218" t="s">
        <v>528</v>
      </c>
      <c r="L344" s="35" t="s">
        <v>529</v>
      </c>
      <c r="M344" s="13"/>
      <c r="N344" s="13"/>
      <c r="O344" s="13"/>
      <c r="P344" s="13"/>
      <c r="Q344" s="13"/>
      <c r="R344" s="13"/>
      <c r="S344" s="13"/>
    </row>
    <row r="345" spans="1:19" ht="29.25" customHeight="1">
      <c r="A345" s="213"/>
      <c r="B345" s="213"/>
      <c r="C345" s="214"/>
      <c r="D345" s="214"/>
      <c r="E345" s="214"/>
      <c r="F345" s="214"/>
      <c r="G345" s="214"/>
      <c r="H345" s="214"/>
      <c r="I345" s="214"/>
      <c r="J345" s="213"/>
      <c r="K345" s="218"/>
      <c r="L345" s="35" t="s">
        <v>530</v>
      </c>
      <c r="M345" s="13" t="s">
        <v>1626</v>
      </c>
      <c r="N345" s="13" t="s">
        <v>527</v>
      </c>
      <c r="O345" s="13" t="s">
        <v>532</v>
      </c>
      <c r="P345" s="13" t="s">
        <v>573</v>
      </c>
      <c r="Q345" s="13" t="s">
        <v>1377</v>
      </c>
      <c r="R345" s="13" t="s">
        <v>1627</v>
      </c>
      <c r="S345" s="13"/>
    </row>
    <row r="346" spans="1:19" ht="19.899999999999999" customHeight="1">
      <c r="A346" s="213"/>
      <c r="B346" s="213"/>
      <c r="C346" s="214"/>
      <c r="D346" s="214"/>
      <c r="E346" s="214"/>
      <c r="F346" s="214"/>
      <c r="G346" s="214"/>
      <c r="H346" s="214"/>
      <c r="I346" s="214"/>
      <c r="J346" s="213"/>
      <c r="K346" s="218"/>
      <c r="L346" s="35" t="s">
        <v>536</v>
      </c>
      <c r="M346" s="13"/>
      <c r="N346" s="13"/>
      <c r="O346" s="13"/>
      <c r="P346" s="13"/>
      <c r="Q346" s="13"/>
      <c r="R346" s="13"/>
      <c r="S346" s="13"/>
    </row>
    <row r="347" spans="1:19" ht="19.899999999999999" customHeight="1">
      <c r="A347" s="213"/>
      <c r="B347" s="213"/>
      <c r="C347" s="214"/>
      <c r="D347" s="214"/>
      <c r="E347" s="214"/>
      <c r="F347" s="214"/>
      <c r="G347" s="214"/>
      <c r="H347" s="214"/>
      <c r="I347" s="214"/>
      <c r="J347" s="213"/>
      <c r="K347" s="218"/>
      <c r="L347" s="35" t="s">
        <v>537</v>
      </c>
      <c r="M347" s="13"/>
      <c r="N347" s="13"/>
      <c r="O347" s="13"/>
      <c r="P347" s="13"/>
      <c r="Q347" s="13"/>
      <c r="R347" s="13"/>
      <c r="S347" s="13"/>
    </row>
    <row r="348" spans="1:19" ht="19.899999999999999" customHeight="1">
      <c r="A348" s="213"/>
      <c r="B348" s="213"/>
      <c r="C348" s="214"/>
      <c r="D348" s="214"/>
      <c r="E348" s="214"/>
      <c r="F348" s="214"/>
      <c r="G348" s="214"/>
      <c r="H348" s="214"/>
      <c r="I348" s="214"/>
      <c r="J348" s="213"/>
      <c r="K348" s="218" t="s">
        <v>542</v>
      </c>
      <c r="L348" s="218" t="s">
        <v>543</v>
      </c>
      <c r="M348" s="13" t="s">
        <v>1381</v>
      </c>
      <c r="N348" s="13" t="s">
        <v>548</v>
      </c>
      <c r="O348" s="13" t="s">
        <v>545</v>
      </c>
      <c r="P348" s="13" t="s">
        <v>509</v>
      </c>
      <c r="Q348" s="13" t="s">
        <v>1382</v>
      </c>
      <c r="R348" s="13" t="s">
        <v>1371</v>
      </c>
      <c r="S348" s="13"/>
    </row>
    <row r="349" spans="1:19" ht="19.899999999999999" customHeight="1">
      <c r="A349" s="213"/>
      <c r="B349" s="213"/>
      <c r="C349" s="214"/>
      <c r="D349" s="214"/>
      <c r="E349" s="214"/>
      <c r="F349" s="214"/>
      <c r="G349" s="214"/>
      <c r="H349" s="214"/>
      <c r="I349" s="214"/>
      <c r="J349" s="213"/>
      <c r="K349" s="218"/>
      <c r="L349" s="218"/>
      <c r="M349" s="13" t="s">
        <v>1383</v>
      </c>
      <c r="N349" s="13" t="s">
        <v>548</v>
      </c>
      <c r="O349" s="13" t="s">
        <v>545</v>
      </c>
      <c r="P349" s="13" t="s">
        <v>509</v>
      </c>
      <c r="Q349" s="13" t="s">
        <v>1384</v>
      </c>
      <c r="R349" s="13" t="s">
        <v>1371</v>
      </c>
      <c r="S349" s="13"/>
    </row>
    <row r="350" spans="1:19" ht="19.899999999999999" customHeight="1">
      <c r="A350" s="213" t="s">
        <v>1224</v>
      </c>
      <c r="B350" s="213" t="s">
        <v>1225</v>
      </c>
      <c r="C350" s="214">
        <v>1550.555378</v>
      </c>
      <c r="D350" s="214">
        <v>1550.555378</v>
      </c>
      <c r="E350" s="214"/>
      <c r="F350" s="214"/>
      <c r="G350" s="214"/>
      <c r="H350" s="214">
        <v>1543.355378</v>
      </c>
      <c r="I350" s="214">
        <v>7.2</v>
      </c>
      <c r="J350" s="213" t="s">
        <v>1628</v>
      </c>
      <c r="K350" s="213" t="s">
        <v>504</v>
      </c>
      <c r="L350" s="13" t="s">
        <v>505</v>
      </c>
      <c r="M350" s="13" t="s">
        <v>1618</v>
      </c>
      <c r="N350" s="13" t="s">
        <v>556</v>
      </c>
      <c r="O350" s="13" t="s">
        <v>1629</v>
      </c>
      <c r="P350" s="13" t="s">
        <v>555</v>
      </c>
      <c r="Q350" s="13" t="s">
        <v>1630</v>
      </c>
      <c r="R350" s="13" t="s">
        <v>1346</v>
      </c>
      <c r="S350" s="13"/>
    </row>
    <row r="351" spans="1:19" ht="19.899999999999999" customHeight="1">
      <c r="A351" s="213"/>
      <c r="B351" s="213"/>
      <c r="C351" s="214"/>
      <c r="D351" s="214"/>
      <c r="E351" s="214"/>
      <c r="F351" s="214"/>
      <c r="G351" s="214"/>
      <c r="H351" s="214"/>
      <c r="I351" s="214"/>
      <c r="J351" s="213"/>
      <c r="K351" s="213"/>
      <c r="L351" s="13" t="s">
        <v>511</v>
      </c>
      <c r="M351" s="13"/>
      <c r="N351" s="13"/>
      <c r="O351" s="13"/>
      <c r="P351" s="13"/>
      <c r="Q351" s="13"/>
      <c r="R351" s="13"/>
      <c r="S351" s="13"/>
    </row>
    <row r="352" spans="1:19" ht="19.899999999999999" customHeight="1">
      <c r="A352" s="213"/>
      <c r="B352" s="213"/>
      <c r="C352" s="214"/>
      <c r="D352" s="214"/>
      <c r="E352" s="214"/>
      <c r="F352" s="214"/>
      <c r="G352" s="214"/>
      <c r="H352" s="214"/>
      <c r="I352" s="214"/>
      <c r="J352" s="213"/>
      <c r="K352" s="213"/>
      <c r="L352" s="13" t="s">
        <v>512</v>
      </c>
      <c r="M352" s="13"/>
      <c r="N352" s="13"/>
      <c r="O352" s="13"/>
      <c r="P352" s="13"/>
      <c r="Q352" s="13"/>
      <c r="R352" s="13"/>
      <c r="S352" s="13"/>
    </row>
    <row r="353" spans="1:19" ht="19.899999999999999" customHeight="1">
      <c r="A353" s="213"/>
      <c r="B353" s="213"/>
      <c r="C353" s="214"/>
      <c r="D353" s="214"/>
      <c r="E353" s="214"/>
      <c r="F353" s="214"/>
      <c r="G353" s="214"/>
      <c r="H353" s="214"/>
      <c r="I353" s="214"/>
      <c r="J353" s="213"/>
      <c r="K353" s="218" t="s">
        <v>513</v>
      </c>
      <c r="L353" s="218" t="s">
        <v>514</v>
      </c>
      <c r="M353" s="13" t="s">
        <v>1350</v>
      </c>
      <c r="N353" s="13" t="s">
        <v>548</v>
      </c>
      <c r="O353" s="13" t="s">
        <v>1121</v>
      </c>
      <c r="P353" s="13" t="s">
        <v>637</v>
      </c>
      <c r="Q353" s="13" t="s">
        <v>1631</v>
      </c>
      <c r="R353" s="13" t="s">
        <v>1397</v>
      </c>
      <c r="S353" s="13"/>
    </row>
    <row r="354" spans="1:19" ht="19.5" customHeight="1">
      <c r="A354" s="213"/>
      <c r="B354" s="213"/>
      <c r="C354" s="214"/>
      <c r="D354" s="214"/>
      <c r="E354" s="214"/>
      <c r="F354" s="214"/>
      <c r="G354" s="214"/>
      <c r="H354" s="214"/>
      <c r="I354" s="214"/>
      <c r="J354" s="213"/>
      <c r="K354" s="218"/>
      <c r="L354" s="218"/>
      <c r="M354" s="13" t="s">
        <v>1347</v>
      </c>
      <c r="N354" s="13" t="s">
        <v>548</v>
      </c>
      <c r="O354" s="13" t="s">
        <v>585</v>
      </c>
      <c r="P354" s="13" t="s">
        <v>760</v>
      </c>
      <c r="Q354" s="13" t="s">
        <v>1632</v>
      </c>
      <c r="R354" s="13" t="s">
        <v>1349</v>
      </c>
      <c r="S354" s="13"/>
    </row>
    <row r="355" spans="1:19" ht="19.899999999999999" customHeight="1">
      <c r="A355" s="213"/>
      <c r="B355" s="213"/>
      <c r="C355" s="214"/>
      <c r="D355" s="214"/>
      <c r="E355" s="214"/>
      <c r="F355" s="214"/>
      <c r="G355" s="214"/>
      <c r="H355" s="214"/>
      <c r="I355" s="214"/>
      <c r="J355" s="213"/>
      <c r="K355" s="218"/>
      <c r="L355" s="218"/>
      <c r="M355" s="13" t="s">
        <v>1354</v>
      </c>
      <c r="N355" s="13" t="s">
        <v>548</v>
      </c>
      <c r="O355" s="13" t="s">
        <v>1121</v>
      </c>
      <c r="P355" s="13" t="s">
        <v>637</v>
      </c>
      <c r="Q355" s="13" t="s">
        <v>1633</v>
      </c>
      <c r="R355" s="13" t="s">
        <v>1353</v>
      </c>
      <c r="S355" s="13"/>
    </row>
    <row r="356" spans="1:19" ht="19.899999999999999" customHeight="1">
      <c r="A356" s="213"/>
      <c r="B356" s="213"/>
      <c r="C356" s="214"/>
      <c r="D356" s="214"/>
      <c r="E356" s="214"/>
      <c r="F356" s="214"/>
      <c r="G356" s="214"/>
      <c r="H356" s="214"/>
      <c r="I356" s="214"/>
      <c r="J356" s="213"/>
      <c r="K356" s="218"/>
      <c r="L356" s="218"/>
      <c r="M356" s="13" t="s">
        <v>1356</v>
      </c>
      <c r="N356" s="13" t="s">
        <v>548</v>
      </c>
      <c r="O356" s="13" t="s">
        <v>1357</v>
      </c>
      <c r="P356" s="13" t="s">
        <v>1358</v>
      </c>
      <c r="Q356" s="13" t="s">
        <v>1359</v>
      </c>
      <c r="R356" s="13" t="s">
        <v>1605</v>
      </c>
      <c r="S356" s="13"/>
    </row>
    <row r="357" spans="1:19" ht="19.5" customHeight="1">
      <c r="A357" s="213"/>
      <c r="B357" s="213"/>
      <c r="C357" s="214"/>
      <c r="D357" s="214"/>
      <c r="E357" s="214"/>
      <c r="F357" s="214"/>
      <c r="G357" s="214"/>
      <c r="H357" s="214"/>
      <c r="I357" s="214"/>
      <c r="J357" s="213"/>
      <c r="K357" s="218"/>
      <c r="L357" s="218"/>
      <c r="M357" s="13" t="s">
        <v>1361</v>
      </c>
      <c r="N357" s="13" t="s">
        <v>548</v>
      </c>
      <c r="O357" s="13" t="s">
        <v>585</v>
      </c>
      <c r="P357" s="13" t="s">
        <v>588</v>
      </c>
      <c r="Q357" s="13" t="s">
        <v>1565</v>
      </c>
      <c r="R357" s="13" t="s">
        <v>1634</v>
      </c>
      <c r="S357" s="13"/>
    </row>
    <row r="358" spans="1:19" ht="19.5" customHeight="1">
      <c r="A358" s="213"/>
      <c r="B358" s="213"/>
      <c r="C358" s="214"/>
      <c r="D358" s="214"/>
      <c r="E358" s="214"/>
      <c r="F358" s="214"/>
      <c r="G358" s="214"/>
      <c r="H358" s="214"/>
      <c r="I358" s="214"/>
      <c r="J358" s="213"/>
      <c r="K358" s="218"/>
      <c r="L358" s="218" t="s">
        <v>518</v>
      </c>
      <c r="M358" s="13" t="s">
        <v>1592</v>
      </c>
      <c r="N358" s="13" t="s">
        <v>548</v>
      </c>
      <c r="O358" s="13" t="s">
        <v>1593</v>
      </c>
      <c r="P358" s="13" t="s">
        <v>509</v>
      </c>
      <c r="Q358" s="13" t="s">
        <v>1635</v>
      </c>
      <c r="R358" s="13" t="s">
        <v>1367</v>
      </c>
      <c r="S358" s="13"/>
    </row>
    <row r="359" spans="1:19" ht="19.899999999999999" customHeight="1">
      <c r="A359" s="213"/>
      <c r="B359" s="213"/>
      <c r="C359" s="214"/>
      <c r="D359" s="214"/>
      <c r="E359" s="214"/>
      <c r="F359" s="214"/>
      <c r="G359" s="214"/>
      <c r="H359" s="214"/>
      <c r="I359" s="214"/>
      <c r="J359" s="213"/>
      <c r="K359" s="218"/>
      <c r="L359" s="218"/>
      <c r="M359" s="13" t="s">
        <v>1608</v>
      </c>
      <c r="N359" s="13" t="s">
        <v>563</v>
      </c>
      <c r="O359" s="13" t="s">
        <v>516</v>
      </c>
      <c r="P359" s="13" t="s">
        <v>509</v>
      </c>
      <c r="Q359" s="13" t="s">
        <v>1608</v>
      </c>
      <c r="R359" s="13" t="s">
        <v>1609</v>
      </c>
      <c r="S359" s="13"/>
    </row>
    <row r="360" spans="1:19" ht="19.899999999999999" customHeight="1">
      <c r="A360" s="213"/>
      <c r="B360" s="213"/>
      <c r="C360" s="214"/>
      <c r="D360" s="214"/>
      <c r="E360" s="214"/>
      <c r="F360" s="214"/>
      <c r="G360" s="214"/>
      <c r="H360" s="214"/>
      <c r="I360" s="214"/>
      <c r="J360" s="213"/>
      <c r="K360" s="218"/>
      <c r="L360" s="218"/>
      <c r="M360" s="13" t="s">
        <v>1368</v>
      </c>
      <c r="N360" s="13" t="s">
        <v>556</v>
      </c>
      <c r="O360" s="13" t="s">
        <v>710</v>
      </c>
      <c r="P360" s="13" t="s">
        <v>509</v>
      </c>
      <c r="Q360" s="13" t="s">
        <v>1369</v>
      </c>
      <c r="R360" s="13" t="s">
        <v>1370</v>
      </c>
      <c r="S360" s="13"/>
    </row>
    <row r="361" spans="1:19" ht="19.899999999999999" customHeight="1">
      <c r="A361" s="213"/>
      <c r="B361" s="213"/>
      <c r="C361" s="214"/>
      <c r="D361" s="214"/>
      <c r="E361" s="214"/>
      <c r="F361" s="214"/>
      <c r="G361" s="214"/>
      <c r="H361" s="214"/>
      <c r="I361" s="214"/>
      <c r="J361" s="213"/>
      <c r="K361" s="218"/>
      <c r="L361" s="218" t="s">
        <v>522</v>
      </c>
      <c r="M361" s="13" t="s">
        <v>1372</v>
      </c>
      <c r="N361" s="13" t="s">
        <v>563</v>
      </c>
      <c r="O361" s="13" t="s">
        <v>524</v>
      </c>
      <c r="P361" s="13" t="s">
        <v>509</v>
      </c>
      <c r="Q361" s="13" t="s">
        <v>1373</v>
      </c>
      <c r="R361" s="13" t="s">
        <v>1371</v>
      </c>
      <c r="S361" s="13"/>
    </row>
    <row r="362" spans="1:19" ht="19.899999999999999" customHeight="1">
      <c r="A362" s="213"/>
      <c r="B362" s="213"/>
      <c r="C362" s="214"/>
      <c r="D362" s="214"/>
      <c r="E362" s="214"/>
      <c r="F362" s="214"/>
      <c r="G362" s="214"/>
      <c r="H362" s="214"/>
      <c r="I362" s="214"/>
      <c r="J362" s="213"/>
      <c r="K362" s="218"/>
      <c r="L362" s="218"/>
      <c r="M362" s="13" t="s">
        <v>1374</v>
      </c>
      <c r="N362" s="13" t="s">
        <v>563</v>
      </c>
      <c r="O362" s="13" t="s">
        <v>524</v>
      </c>
      <c r="P362" s="13" t="s">
        <v>509</v>
      </c>
      <c r="Q362" s="13" t="s">
        <v>1375</v>
      </c>
      <c r="R362" s="13" t="s">
        <v>1371</v>
      </c>
      <c r="S362" s="13"/>
    </row>
    <row r="363" spans="1:19" ht="19.899999999999999" customHeight="1">
      <c r="A363" s="213"/>
      <c r="B363" s="213"/>
      <c r="C363" s="214"/>
      <c r="D363" s="214"/>
      <c r="E363" s="214"/>
      <c r="F363" s="214"/>
      <c r="G363" s="214"/>
      <c r="H363" s="214"/>
      <c r="I363" s="214"/>
      <c r="J363" s="213"/>
      <c r="K363" s="218" t="s">
        <v>528</v>
      </c>
      <c r="L363" s="35" t="s">
        <v>529</v>
      </c>
      <c r="M363" s="13"/>
      <c r="N363" s="13"/>
      <c r="O363" s="13"/>
      <c r="P363" s="13"/>
      <c r="Q363" s="13"/>
      <c r="R363" s="13"/>
      <c r="S363" s="13"/>
    </row>
    <row r="364" spans="1:19" ht="19.899999999999999" customHeight="1">
      <c r="A364" s="213"/>
      <c r="B364" s="213"/>
      <c r="C364" s="214"/>
      <c r="D364" s="214"/>
      <c r="E364" s="214"/>
      <c r="F364" s="214"/>
      <c r="G364" s="214"/>
      <c r="H364" s="214"/>
      <c r="I364" s="214"/>
      <c r="J364" s="213"/>
      <c r="K364" s="218"/>
      <c r="L364" s="35" t="s">
        <v>530</v>
      </c>
      <c r="M364" s="13" t="s">
        <v>1376</v>
      </c>
      <c r="N364" s="13" t="s">
        <v>527</v>
      </c>
      <c r="O364" s="13" t="s">
        <v>532</v>
      </c>
      <c r="P364" s="13" t="s">
        <v>573</v>
      </c>
      <c r="Q364" s="13" t="s">
        <v>1377</v>
      </c>
      <c r="R364" s="13" t="s">
        <v>1528</v>
      </c>
      <c r="S364" s="13"/>
    </row>
    <row r="365" spans="1:19" ht="19.899999999999999" customHeight="1">
      <c r="A365" s="213"/>
      <c r="B365" s="213"/>
      <c r="C365" s="214"/>
      <c r="D365" s="214"/>
      <c r="E365" s="214"/>
      <c r="F365" s="214"/>
      <c r="G365" s="214"/>
      <c r="H365" s="214"/>
      <c r="I365" s="214"/>
      <c r="J365" s="213"/>
      <c r="K365" s="218"/>
      <c r="L365" s="35" t="s">
        <v>536</v>
      </c>
      <c r="M365" s="13" t="s">
        <v>1379</v>
      </c>
      <c r="N365" s="13" t="s">
        <v>548</v>
      </c>
      <c r="O365" s="13" t="s">
        <v>630</v>
      </c>
      <c r="P365" s="13" t="s">
        <v>509</v>
      </c>
      <c r="Q365" s="13" t="s">
        <v>1380</v>
      </c>
      <c r="R365" s="13" t="s">
        <v>1610</v>
      </c>
      <c r="S365" s="13"/>
    </row>
    <row r="366" spans="1:19" ht="19.899999999999999" customHeight="1">
      <c r="A366" s="213"/>
      <c r="B366" s="213"/>
      <c r="C366" s="214"/>
      <c r="D366" s="214"/>
      <c r="E366" s="214"/>
      <c r="F366" s="214"/>
      <c r="G366" s="214"/>
      <c r="H366" s="214"/>
      <c r="I366" s="214"/>
      <c r="J366" s="213"/>
      <c r="K366" s="218"/>
      <c r="L366" s="35" t="s">
        <v>537</v>
      </c>
      <c r="M366" s="13"/>
      <c r="N366" s="13"/>
      <c r="O366" s="13"/>
      <c r="P366" s="13"/>
      <c r="Q366" s="13"/>
      <c r="R366" s="13"/>
      <c r="S366" s="13"/>
    </row>
    <row r="367" spans="1:19" ht="19.899999999999999" customHeight="1">
      <c r="A367" s="213"/>
      <c r="B367" s="213"/>
      <c r="C367" s="214"/>
      <c r="D367" s="214"/>
      <c r="E367" s="214"/>
      <c r="F367" s="214"/>
      <c r="G367" s="214"/>
      <c r="H367" s="214"/>
      <c r="I367" s="214"/>
      <c r="J367" s="213"/>
      <c r="K367" s="218" t="s">
        <v>542</v>
      </c>
      <c r="L367" s="218" t="s">
        <v>543</v>
      </c>
      <c r="M367" s="13" t="s">
        <v>1381</v>
      </c>
      <c r="N367" s="13" t="s">
        <v>548</v>
      </c>
      <c r="O367" s="13" t="s">
        <v>545</v>
      </c>
      <c r="P367" s="13" t="s">
        <v>509</v>
      </c>
      <c r="Q367" s="13" t="s">
        <v>1382</v>
      </c>
      <c r="R367" s="13" t="s">
        <v>1367</v>
      </c>
      <c r="S367" s="13"/>
    </row>
    <row r="368" spans="1:19" ht="19.899999999999999" customHeight="1">
      <c r="A368" s="213"/>
      <c r="B368" s="213"/>
      <c r="C368" s="214"/>
      <c r="D368" s="214"/>
      <c r="E368" s="214"/>
      <c r="F368" s="214"/>
      <c r="G368" s="214"/>
      <c r="H368" s="214"/>
      <c r="I368" s="214"/>
      <c r="J368" s="213"/>
      <c r="K368" s="218"/>
      <c r="L368" s="218"/>
      <c r="M368" s="13" t="s">
        <v>1383</v>
      </c>
      <c r="N368" s="13" t="s">
        <v>548</v>
      </c>
      <c r="O368" s="13" t="s">
        <v>545</v>
      </c>
      <c r="P368" s="13" t="s">
        <v>509</v>
      </c>
      <c r="Q368" s="13" t="s">
        <v>1384</v>
      </c>
      <c r="R368" s="13" t="s">
        <v>1367</v>
      </c>
      <c r="S368" s="13"/>
    </row>
    <row r="369" spans="1:19" ht="19.899999999999999" customHeight="1">
      <c r="A369" s="213" t="s">
        <v>1227</v>
      </c>
      <c r="B369" s="213" t="s">
        <v>1228</v>
      </c>
      <c r="C369" s="214">
        <v>1601.0481319999999</v>
      </c>
      <c r="D369" s="214">
        <v>1601.0481319999999</v>
      </c>
      <c r="E369" s="214"/>
      <c r="F369" s="214"/>
      <c r="G369" s="214"/>
      <c r="H369" s="214">
        <v>1593.8481320000001</v>
      </c>
      <c r="I369" s="214">
        <v>7.2</v>
      </c>
      <c r="J369" s="213" t="s">
        <v>1636</v>
      </c>
      <c r="K369" s="213" t="s">
        <v>504</v>
      </c>
      <c r="L369" s="13" t="s">
        <v>505</v>
      </c>
      <c r="M369" s="13" t="s">
        <v>551</v>
      </c>
      <c r="N369" s="13" t="s">
        <v>556</v>
      </c>
      <c r="O369" s="13" t="s">
        <v>1637</v>
      </c>
      <c r="P369" s="13" t="s">
        <v>555</v>
      </c>
      <c r="Q369" s="13" t="s">
        <v>1638</v>
      </c>
      <c r="R369" s="13" t="s">
        <v>1346</v>
      </c>
      <c r="S369" s="13"/>
    </row>
    <row r="370" spans="1:19" ht="19.899999999999999" customHeight="1">
      <c r="A370" s="213"/>
      <c r="B370" s="213"/>
      <c r="C370" s="214"/>
      <c r="D370" s="214"/>
      <c r="E370" s="214"/>
      <c r="F370" s="214"/>
      <c r="G370" s="214"/>
      <c r="H370" s="214"/>
      <c r="I370" s="214"/>
      <c r="J370" s="213"/>
      <c r="K370" s="213"/>
      <c r="L370" s="13" t="s">
        <v>511</v>
      </c>
      <c r="M370" s="13"/>
      <c r="N370" s="13"/>
      <c r="O370" s="13"/>
      <c r="P370" s="13"/>
      <c r="Q370" s="13"/>
      <c r="R370" s="13"/>
      <c r="S370" s="13"/>
    </row>
    <row r="371" spans="1:19" ht="19.899999999999999" customHeight="1">
      <c r="A371" s="213"/>
      <c r="B371" s="213"/>
      <c r="C371" s="214"/>
      <c r="D371" s="214"/>
      <c r="E371" s="214"/>
      <c r="F371" s="214"/>
      <c r="G371" s="214"/>
      <c r="H371" s="214"/>
      <c r="I371" s="214"/>
      <c r="J371" s="213"/>
      <c r="K371" s="213"/>
      <c r="L371" s="13" t="s">
        <v>512</v>
      </c>
      <c r="M371" s="13"/>
      <c r="N371" s="13"/>
      <c r="O371" s="13"/>
      <c r="P371" s="13"/>
      <c r="Q371" s="13"/>
      <c r="R371" s="13"/>
      <c r="S371" s="13"/>
    </row>
    <row r="372" spans="1:19" ht="19.5" customHeight="1">
      <c r="A372" s="213"/>
      <c r="B372" s="213"/>
      <c r="C372" s="214"/>
      <c r="D372" s="214"/>
      <c r="E372" s="214"/>
      <c r="F372" s="214"/>
      <c r="G372" s="214"/>
      <c r="H372" s="214"/>
      <c r="I372" s="214"/>
      <c r="J372" s="213"/>
      <c r="K372" s="218" t="s">
        <v>513</v>
      </c>
      <c r="L372" s="218" t="s">
        <v>514</v>
      </c>
      <c r="M372" s="13" t="s">
        <v>1347</v>
      </c>
      <c r="N372" s="13" t="s">
        <v>548</v>
      </c>
      <c r="O372" s="13" t="s">
        <v>630</v>
      </c>
      <c r="P372" s="13" t="s">
        <v>593</v>
      </c>
      <c r="Q372" s="13" t="s">
        <v>1587</v>
      </c>
      <c r="R372" s="13" t="s">
        <v>1349</v>
      </c>
      <c r="S372" s="13"/>
    </row>
    <row r="373" spans="1:19" ht="19.899999999999999" customHeight="1">
      <c r="A373" s="213"/>
      <c r="B373" s="213"/>
      <c r="C373" s="214"/>
      <c r="D373" s="214"/>
      <c r="E373" s="214"/>
      <c r="F373" s="214"/>
      <c r="G373" s="214"/>
      <c r="H373" s="214"/>
      <c r="I373" s="214"/>
      <c r="J373" s="213"/>
      <c r="K373" s="218"/>
      <c r="L373" s="218"/>
      <c r="M373" s="13" t="s">
        <v>1350</v>
      </c>
      <c r="N373" s="13" t="s">
        <v>548</v>
      </c>
      <c r="O373" s="13" t="s">
        <v>1573</v>
      </c>
      <c r="P373" s="13" t="s">
        <v>760</v>
      </c>
      <c r="Q373" s="13" t="s">
        <v>1639</v>
      </c>
      <c r="R373" s="13" t="s">
        <v>1353</v>
      </c>
      <c r="S373" s="13"/>
    </row>
    <row r="374" spans="1:19" ht="19.899999999999999" customHeight="1">
      <c r="A374" s="213"/>
      <c r="B374" s="213"/>
      <c r="C374" s="214"/>
      <c r="D374" s="214"/>
      <c r="E374" s="214"/>
      <c r="F374" s="214"/>
      <c r="G374" s="214"/>
      <c r="H374" s="214"/>
      <c r="I374" s="214"/>
      <c r="J374" s="213"/>
      <c r="K374" s="218"/>
      <c r="L374" s="218"/>
      <c r="M374" s="13" t="s">
        <v>1354</v>
      </c>
      <c r="N374" s="13" t="s">
        <v>548</v>
      </c>
      <c r="O374" s="13" t="s">
        <v>1573</v>
      </c>
      <c r="P374" s="13" t="s">
        <v>760</v>
      </c>
      <c r="Q374" s="13" t="s">
        <v>1574</v>
      </c>
      <c r="R374" s="13" t="s">
        <v>1353</v>
      </c>
      <c r="S374" s="13"/>
    </row>
    <row r="375" spans="1:19" ht="19.899999999999999" customHeight="1">
      <c r="A375" s="213"/>
      <c r="B375" s="213"/>
      <c r="C375" s="214"/>
      <c r="D375" s="214"/>
      <c r="E375" s="214"/>
      <c r="F375" s="214"/>
      <c r="G375" s="214"/>
      <c r="H375" s="214"/>
      <c r="I375" s="214"/>
      <c r="J375" s="213"/>
      <c r="K375" s="218"/>
      <c r="L375" s="218"/>
      <c r="M375" s="13" t="s">
        <v>1356</v>
      </c>
      <c r="N375" s="13" t="s">
        <v>548</v>
      </c>
      <c r="O375" s="13" t="s">
        <v>1357</v>
      </c>
      <c r="P375" s="13" t="s">
        <v>1358</v>
      </c>
      <c r="Q375" s="13" t="s">
        <v>1359</v>
      </c>
      <c r="R375" s="13" t="s">
        <v>1360</v>
      </c>
      <c r="S375" s="13"/>
    </row>
    <row r="376" spans="1:19" ht="19.5" customHeight="1">
      <c r="A376" s="213"/>
      <c r="B376" s="213"/>
      <c r="C376" s="214"/>
      <c r="D376" s="214"/>
      <c r="E376" s="214"/>
      <c r="F376" s="214"/>
      <c r="G376" s="214"/>
      <c r="H376" s="214"/>
      <c r="I376" s="214"/>
      <c r="J376" s="213"/>
      <c r="K376" s="218"/>
      <c r="L376" s="218"/>
      <c r="M376" s="13" t="s">
        <v>1361</v>
      </c>
      <c r="N376" s="13" t="s">
        <v>548</v>
      </c>
      <c r="O376" s="13" t="s">
        <v>585</v>
      </c>
      <c r="P376" s="13" t="s">
        <v>588</v>
      </c>
      <c r="Q376" s="13" t="s">
        <v>1565</v>
      </c>
      <c r="R376" s="13" t="s">
        <v>1363</v>
      </c>
      <c r="S376" s="13"/>
    </row>
    <row r="377" spans="1:19" ht="19.5" customHeight="1">
      <c r="A377" s="213"/>
      <c r="B377" s="213"/>
      <c r="C377" s="214"/>
      <c r="D377" s="214"/>
      <c r="E377" s="214"/>
      <c r="F377" s="214"/>
      <c r="G377" s="214"/>
      <c r="H377" s="214"/>
      <c r="I377" s="214"/>
      <c r="J377" s="213"/>
      <c r="K377" s="218"/>
      <c r="L377" s="218" t="s">
        <v>518</v>
      </c>
      <c r="M377" s="13" t="s">
        <v>1592</v>
      </c>
      <c r="N377" s="13" t="s">
        <v>548</v>
      </c>
      <c r="O377" s="13" t="s">
        <v>1593</v>
      </c>
      <c r="P377" s="13" t="s">
        <v>509</v>
      </c>
      <c r="Q377" s="13" t="s">
        <v>1594</v>
      </c>
      <c r="R377" s="13" t="s">
        <v>1367</v>
      </c>
      <c r="S377" s="13"/>
    </row>
    <row r="378" spans="1:19" ht="19.899999999999999" customHeight="1">
      <c r="A378" s="213"/>
      <c r="B378" s="213"/>
      <c r="C378" s="214"/>
      <c r="D378" s="214"/>
      <c r="E378" s="214"/>
      <c r="F378" s="214"/>
      <c r="G378" s="214"/>
      <c r="H378" s="214"/>
      <c r="I378" s="214"/>
      <c r="J378" s="213"/>
      <c r="K378" s="218"/>
      <c r="L378" s="218"/>
      <c r="M378" s="13" t="s">
        <v>1368</v>
      </c>
      <c r="N378" s="13" t="s">
        <v>556</v>
      </c>
      <c r="O378" s="13" t="s">
        <v>590</v>
      </c>
      <c r="P378" s="13" t="s">
        <v>509</v>
      </c>
      <c r="Q378" s="13" t="s">
        <v>1595</v>
      </c>
      <c r="R378" s="13" t="s">
        <v>1370</v>
      </c>
      <c r="S378" s="13"/>
    </row>
    <row r="379" spans="1:19" ht="19.899999999999999" customHeight="1">
      <c r="A379" s="213"/>
      <c r="B379" s="213"/>
      <c r="C379" s="214"/>
      <c r="D379" s="214"/>
      <c r="E379" s="214"/>
      <c r="F379" s="214"/>
      <c r="G379" s="214"/>
      <c r="H379" s="214"/>
      <c r="I379" s="214"/>
      <c r="J379" s="213"/>
      <c r="K379" s="218"/>
      <c r="L379" s="218"/>
      <c r="M379" s="13" t="s">
        <v>610</v>
      </c>
      <c r="N379" s="13" t="s">
        <v>563</v>
      </c>
      <c r="O379" s="13" t="s">
        <v>524</v>
      </c>
      <c r="P379" s="13" t="s">
        <v>509</v>
      </c>
      <c r="Q379" s="13" t="s">
        <v>611</v>
      </c>
      <c r="R379" s="13" t="s">
        <v>1371</v>
      </c>
      <c r="S379" s="13"/>
    </row>
    <row r="380" spans="1:19" ht="19.899999999999999" customHeight="1">
      <c r="A380" s="213"/>
      <c r="B380" s="213"/>
      <c r="C380" s="214"/>
      <c r="D380" s="214"/>
      <c r="E380" s="214"/>
      <c r="F380" s="214"/>
      <c r="G380" s="214"/>
      <c r="H380" s="214"/>
      <c r="I380" s="214"/>
      <c r="J380" s="213"/>
      <c r="K380" s="218"/>
      <c r="L380" s="218" t="s">
        <v>522</v>
      </c>
      <c r="M380" s="13" t="s">
        <v>1372</v>
      </c>
      <c r="N380" s="13" t="s">
        <v>563</v>
      </c>
      <c r="O380" s="13" t="s">
        <v>524</v>
      </c>
      <c r="P380" s="13" t="s">
        <v>509</v>
      </c>
      <c r="Q380" s="13" t="s">
        <v>1373</v>
      </c>
      <c r="R380" s="13" t="s">
        <v>1371</v>
      </c>
      <c r="S380" s="13"/>
    </row>
    <row r="381" spans="1:19" ht="19.899999999999999" customHeight="1">
      <c r="A381" s="213"/>
      <c r="B381" s="213"/>
      <c r="C381" s="214"/>
      <c r="D381" s="214"/>
      <c r="E381" s="214"/>
      <c r="F381" s="214"/>
      <c r="G381" s="214"/>
      <c r="H381" s="214"/>
      <c r="I381" s="214"/>
      <c r="J381" s="213"/>
      <c r="K381" s="218"/>
      <c r="L381" s="218"/>
      <c r="M381" s="13" t="s">
        <v>1374</v>
      </c>
      <c r="N381" s="13" t="s">
        <v>563</v>
      </c>
      <c r="O381" s="13" t="s">
        <v>524</v>
      </c>
      <c r="P381" s="13" t="s">
        <v>509</v>
      </c>
      <c r="Q381" s="13" t="s">
        <v>1375</v>
      </c>
      <c r="R381" s="13" t="s">
        <v>1371</v>
      </c>
      <c r="S381" s="13"/>
    </row>
    <row r="382" spans="1:19" ht="19.899999999999999" customHeight="1">
      <c r="A382" s="213"/>
      <c r="B382" s="213"/>
      <c r="C382" s="214"/>
      <c r="D382" s="214"/>
      <c r="E382" s="214"/>
      <c r="F382" s="214"/>
      <c r="G382" s="214"/>
      <c r="H382" s="214"/>
      <c r="I382" s="214"/>
      <c r="J382" s="213"/>
      <c r="K382" s="218" t="s">
        <v>528</v>
      </c>
      <c r="L382" s="35" t="s">
        <v>529</v>
      </c>
      <c r="M382" s="13"/>
      <c r="N382" s="13"/>
      <c r="O382" s="13"/>
      <c r="P382" s="13"/>
      <c r="Q382" s="13"/>
      <c r="R382" s="13"/>
      <c r="S382" s="13"/>
    </row>
    <row r="383" spans="1:19" ht="19.899999999999999" customHeight="1">
      <c r="A383" s="213"/>
      <c r="B383" s="213"/>
      <c r="C383" s="214"/>
      <c r="D383" s="214"/>
      <c r="E383" s="214"/>
      <c r="F383" s="214"/>
      <c r="G383" s="214"/>
      <c r="H383" s="214"/>
      <c r="I383" s="214"/>
      <c r="J383" s="213"/>
      <c r="K383" s="218"/>
      <c r="L383" s="35" t="s">
        <v>530</v>
      </c>
      <c r="M383" s="13" t="s">
        <v>1376</v>
      </c>
      <c r="N383" s="13" t="s">
        <v>527</v>
      </c>
      <c r="O383" s="13" t="s">
        <v>532</v>
      </c>
      <c r="P383" s="13" t="s">
        <v>1640</v>
      </c>
      <c r="Q383" s="13" t="s">
        <v>1377</v>
      </c>
      <c r="R383" s="13" t="s">
        <v>1378</v>
      </c>
      <c r="S383" s="13"/>
    </row>
    <row r="384" spans="1:19" ht="19.899999999999999" customHeight="1">
      <c r="A384" s="213"/>
      <c r="B384" s="213"/>
      <c r="C384" s="214"/>
      <c r="D384" s="214"/>
      <c r="E384" s="214"/>
      <c r="F384" s="214"/>
      <c r="G384" s="214"/>
      <c r="H384" s="214"/>
      <c r="I384" s="214"/>
      <c r="J384" s="213"/>
      <c r="K384" s="218"/>
      <c r="L384" s="35" t="s">
        <v>536</v>
      </c>
      <c r="M384" s="13" t="s">
        <v>1379</v>
      </c>
      <c r="N384" s="13" t="s">
        <v>548</v>
      </c>
      <c r="O384" s="13" t="s">
        <v>630</v>
      </c>
      <c r="P384" s="13" t="s">
        <v>509</v>
      </c>
      <c r="Q384" s="13" t="s">
        <v>1380</v>
      </c>
      <c r="R384" s="13" t="s">
        <v>1378</v>
      </c>
      <c r="S384" s="13"/>
    </row>
    <row r="385" spans="1:19" ht="19.899999999999999" customHeight="1">
      <c r="A385" s="213"/>
      <c r="B385" s="213"/>
      <c r="C385" s="214"/>
      <c r="D385" s="214"/>
      <c r="E385" s="214"/>
      <c r="F385" s="214"/>
      <c r="G385" s="214"/>
      <c r="H385" s="214"/>
      <c r="I385" s="214"/>
      <c r="J385" s="213"/>
      <c r="K385" s="218"/>
      <c r="L385" s="35" t="s">
        <v>537</v>
      </c>
      <c r="M385" s="13"/>
      <c r="N385" s="13"/>
      <c r="O385" s="13"/>
      <c r="P385" s="13"/>
      <c r="Q385" s="13"/>
      <c r="R385" s="13"/>
      <c r="S385" s="13"/>
    </row>
    <row r="386" spans="1:19" ht="19.899999999999999" customHeight="1">
      <c r="A386" s="213"/>
      <c r="B386" s="213"/>
      <c r="C386" s="214"/>
      <c r="D386" s="214"/>
      <c r="E386" s="214"/>
      <c r="F386" s="214"/>
      <c r="G386" s="214"/>
      <c r="H386" s="214"/>
      <c r="I386" s="214"/>
      <c r="J386" s="213"/>
      <c r="K386" s="218" t="s">
        <v>542</v>
      </c>
      <c r="L386" s="218" t="s">
        <v>543</v>
      </c>
      <c r="M386" s="13" t="s">
        <v>1381</v>
      </c>
      <c r="N386" s="13" t="s">
        <v>548</v>
      </c>
      <c r="O386" s="13" t="s">
        <v>1245</v>
      </c>
      <c r="P386" s="13" t="s">
        <v>509</v>
      </c>
      <c r="Q386" s="13" t="s">
        <v>1641</v>
      </c>
      <c r="R386" s="13" t="s">
        <v>1371</v>
      </c>
      <c r="S386" s="13"/>
    </row>
    <row r="387" spans="1:19" ht="19.899999999999999" customHeight="1">
      <c r="A387" s="213"/>
      <c r="B387" s="213"/>
      <c r="C387" s="214"/>
      <c r="D387" s="214"/>
      <c r="E387" s="214"/>
      <c r="F387" s="214"/>
      <c r="G387" s="214"/>
      <c r="H387" s="214"/>
      <c r="I387" s="214"/>
      <c r="J387" s="213"/>
      <c r="K387" s="218"/>
      <c r="L387" s="218"/>
      <c r="M387" s="13" t="s">
        <v>1383</v>
      </c>
      <c r="N387" s="13" t="s">
        <v>548</v>
      </c>
      <c r="O387" s="13" t="s">
        <v>545</v>
      </c>
      <c r="P387" s="13" t="s">
        <v>509</v>
      </c>
      <c r="Q387" s="13" t="s">
        <v>1384</v>
      </c>
      <c r="R387" s="13" t="s">
        <v>1371</v>
      </c>
      <c r="S387" s="13"/>
    </row>
    <row r="388" spans="1:19" ht="19.899999999999999" customHeight="1">
      <c r="A388" s="213" t="s">
        <v>1247</v>
      </c>
      <c r="B388" s="213" t="s">
        <v>1248</v>
      </c>
      <c r="C388" s="214">
        <v>1800.0824600000001</v>
      </c>
      <c r="D388" s="214">
        <v>1800.0824600000001</v>
      </c>
      <c r="E388" s="214"/>
      <c r="F388" s="214"/>
      <c r="G388" s="214"/>
      <c r="H388" s="214">
        <v>1792.88246</v>
      </c>
      <c r="I388" s="214">
        <v>7.2</v>
      </c>
      <c r="J388" s="213" t="s">
        <v>1642</v>
      </c>
      <c r="K388" s="213" t="s">
        <v>504</v>
      </c>
      <c r="L388" s="13" t="s">
        <v>505</v>
      </c>
      <c r="M388" s="13" t="s">
        <v>551</v>
      </c>
      <c r="N388" s="13" t="s">
        <v>556</v>
      </c>
      <c r="O388" s="13" t="s">
        <v>1643</v>
      </c>
      <c r="P388" s="13" t="s">
        <v>555</v>
      </c>
      <c r="Q388" s="13" t="s">
        <v>1644</v>
      </c>
      <c r="R388" s="13" t="s">
        <v>1346</v>
      </c>
      <c r="S388" s="13"/>
    </row>
    <row r="389" spans="1:19" ht="19.899999999999999" customHeight="1">
      <c r="A389" s="213"/>
      <c r="B389" s="213"/>
      <c r="C389" s="214"/>
      <c r="D389" s="214"/>
      <c r="E389" s="214"/>
      <c r="F389" s="214"/>
      <c r="G389" s="214"/>
      <c r="H389" s="214"/>
      <c r="I389" s="214"/>
      <c r="J389" s="213"/>
      <c r="K389" s="213"/>
      <c r="L389" s="13" t="s">
        <v>511</v>
      </c>
      <c r="M389" s="13"/>
      <c r="N389" s="13"/>
      <c r="O389" s="13"/>
      <c r="P389" s="13"/>
      <c r="Q389" s="13"/>
      <c r="R389" s="13"/>
      <c r="S389" s="13"/>
    </row>
    <row r="390" spans="1:19" ht="19.899999999999999" customHeight="1">
      <c r="A390" s="213"/>
      <c r="B390" s="213"/>
      <c r="C390" s="214"/>
      <c r="D390" s="214"/>
      <c r="E390" s="214"/>
      <c r="F390" s="214"/>
      <c r="G390" s="214"/>
      <c r="H390" s="214"/>
      <c r="I390" s="214"/>
      <c r="J390" s="213"/>
      <c r="K390" s="213"/>
      <c r="L390" s="13" t="s">
        <v>512</v>
      </c>
      <c r="M390" s="13"/>
      <c r="N390" s="13"/>
      <c r="O390" s="13"/>
      <c r="P390" s="13"/>
      <c r="Q390" s="13"/>
      <c r="R390" s="13"/>
      <c r="S390" s="13"/>
    </row>
    <row r="391" spans="1:19" ht="19.5" customHeight="1">
      <c r="A391" s="213"/>
      <c r="B391" s="213"/>
      <c r="C391" s="214"/>
      <c r="D391" s="214"/>
      <c r="E391" s="214"/>
      <c r="F391" s="214"/>
      <c r="G391" s="214"/>
      <c r="H391" s="214"/>
      <c r="I391" s="214"/>
      <c r="J391" s="213"/>
      <c r="K391" s="218" t="s">
        <v>513</v>
      </c>
      <c r="L391" s="218" t="s">
        <v>514</v>
      </c>
      <c r="M391" s="13" t="s">
        <v>1645</v>
      </c>
      <c r="N391" s="13" t="s">
        <v>556</v>
      </c>
      <c r="O391" s="13" t="s">
        <v>524</v>
      </c>
      <c r="P391" s="13" t="s">
        <v>509</v>
      </c>
      <c r="Q391" s="13" t="s">
        <v>1646</v>
      </c>
      <c r="R391" s="13" t="s">
        <v>1647</v>
      </c>
      <c r="S391" s="13"/>
    </row>
    <row r="392" spans="1:19" ht="19.5" customHeight="1">
      <c r="A392" s="213"/>
      <c r="B392" s="213"/>
      <c r="C392" s="214"/>
      <c r="D392" s="214"/>
      <c r="E392" s="214"/>
      <c r="F392" s="214"/>
      <c r="G392" s="214"/>
      <c r="H392" s="214"/>
      <c r="I392" s="214"/>
      <c r="J392" s="213"/>
      <c r="K392" s="218"/>
      <c r="L392" s="218"/>
      <c r="M392" s="13" t="s">
        <v>1648</v>
      </c>
      <c r="N392" s="13" t="s">
        <v>556</v>
      </c>
      <c r="O392" s="13" t="s">
        <v>524</v>
      </c>
      <c r="P392" s="13" t="s">
        <v>509</v>
      </c>
      <c r="Q392" s="13" t="s">
        <v>1649</v>
      </c>
      <c r="R392" s="13" t="s">
        <v>1647</v>
      </c>
      <c r="S392" s="13"/>
    </row>
    <row r="393" spans="1:19" ht="19.899999999999999" customHeight="1">
      <c r="A393" s="213"/>
      <c r="B393" s="213"/>
      <c r="C393" s="214"/>
      <c r="D393" s="214"/>
      <c r="E393" s="214"/>
      <c r="F393" s="214"/>
      <c r="G393" s="214"/>
      <c r="H393" s="214"/>
      <c r="I393" s="214"/>
      <c r="J393" s="213"/>
      <c r="K393" s="218"/>
      <c r="L393" s="218"/>
      <c r="M393" s="13" t="s">
        <v>1650</v>
      </c>
      <c r="N393" s="13" t="s">
        <v>548</v>
      </c>
      <c r="O393" s="13" t="s">
        <v>1651</v>
      </c>
      <c r="P393" s="13" t="s">
        <v>637</v>
      </c>
      <c r="Q393" s="13" t="s">
        <v>1652</v>
      </c>
      <c r="R393" s="13" t="s">
        <v>1397</v>
      </c>
      <c r="S393" s="13"/>
    </row>
    <row r="394" spans="1:19" ht="19.899999999999999" customHeight="1">
      <c r="A394" s="213"/>
      <c r="B394" s="213"/>
      <c r="C394" s="214"/>
      <c r="D394" s="214"/>
      <c r="E394" s="214"/>
      <c r="F394" s="214"/>
      <c r="G394" s="214"/>
      <c r="H394" s="214"/>
      <c r="I394" s="214"/>
      <c r="J394" s="213"/>
      <c r="K394" s="218"/>
      <c r="L394" s="35" t="s">
        <v>518</v>
      </c>
      <c r="M394" s="13" t="s">
        <v>610</v>
      </c>
      <c r="N394" s="13" t="s">
        <v>563</v>
      </c>
      <c r="O394" s="13" t="s">
        <v>524</v>
      </c>
      <c r="P394" s="13" t="s">
        <v>509</v>
      </c>
      <c r="Q394" s="13" t="s">
        <v>611</v>
      </c>
      <c r="R394" s="13" t="s">
        <v>1610</v>
      </c>
      <c r="S394" s="13"/>
    </row>
    <row r="395" spans="1:19" ht="19.899999999999999" customHeight="1">
      <c r="A395" s="213"/>
      <c r="B395" s="213"/>
      <c r="C395" s="214"/>
      <c r="D395" s="214"/>
      <c r="E395" s="214"/>
      <c r="F395" s="214"/>
      <c r="G395" s="214"/>
      <c r="H395" s="214"/>
      <c r="I395" s="214"/>
      <c r="J395" s="213"/>
      <c r="K395" s="218"/>
      <c r="L395" s="35" t="s">
        <v>522</v>
      </c>
      <c r="M395" s="13" t="s">
        <v>1372</v>
      </c>
      <c r="N395" s="13" t="s">
        <v>563</v>
      </c>
      <c r="O395" s="13" t="s">
        <v>524</v>
      </c>
      <c r="P395" s="13" t="s">
        <v>509</v>
      </c>
      <c r="Q395" s="13" t="s">
        <v>1373</v>
      </c>
      <c r="R395" s="13" t="s">
        <v>1610</v>
      </c>
      <c r="S395" s="13"/>
    </row>
    <row r="396" spans="1:19" ht="19.899999999999999" customHeight="1">
      <c r="A396" s="213"/>
      <c r="B396" s="213"/>
      <c r="C396" s="214"/>
      <c r="D396" s="214"/>
      <c r="E396" s="214"/>
      <c r="F396" s="214"/>
      <c r="G396" s="214"/>
      <c r="H396" s="214"/>
      <c r="I396" s="214"/>
      <c r="J396" s="213"/>
      <c r="K396" s="218" t="s">
        <v>528</v>
      </c>
      <c r="L396" s="35" t="s">
        <v>529</v>
      </c>
      <c r="M396" s="13"/>
      <c r="N396" s="13"/>
      <c r="O396" s="13"/>
      <c r="P396" s="13"/>
      <c r="Q396" s="13"/>
      <c r="R396" s="13"/>
      <c r="S396" s="13"/>
    </row>
    <row r="397" spans="1:19" ht="19.899999999999999" customHeight="1">
      <c r="A397" s="213"/>
      <c r="B397" s="213"/>
      <c r="C397" s="214"/>
      <c r="D397" s="214"/>
      <c r="E397" s="214"/>
      <c r="F397" s="214"/>
      <c r="G397" s="214"/>
      <c r="H397" s="214"/>
      <c r="I397" s="214"/>
      <c r="J397" s="213"/>
      <c r="K397" s="218"/>
      <c r="L397" s="35" t="s">
        <v>530</v>
      </c>
      <c r="M397" s="13" t="s">
        <v>1376</v>
      </c>
      <c r="N397" s="13" t="s">
        <v>527</v>
      </c>
      <c r="O397" s="13" t="s">
        <v>532</v>
      </c>
      <c r="P397" s="13" t="s">
        <v>573</v>
      </c>
      <c r="Q397" s="13" t="s">
        <v>1377</v>
      </c>
      <c r="R397" s="13" t="s">
        <v>1627</v>
      </c>
      <c r="S397" s="13"/>
    </row>
    <row r="398" spans="1:19" ht="19.899999999999999" customHeight="1">
      <c r="A398" s="213"/>
      <c r="B398" s="213"/>
      <c r="C398" s="214"/>
      <c r="D398" s="214"/>
      <c r="E398" s="214"/>
      <c r="F398" s="214"/>
      <c r="G398" s="214"/>
      <c r="H398" s="214"/>
      <c r="I398" s="214"/>
      <c r="J398" s="213"/>
      <c r="K398" s="218"/>
      <c r="L398" s="35" t="s">
        <v>536</v>
      </c>
      <c r="M398" s="13" t="s">
        <v>1379</v>
      </c>
      <c r="N398" s="13" t="s">
        <v>548</v>
      </c>
      <c r="O398" s="13" t="s">
        <v>630</v>
      </c>
      <c r="P398" s="13" t="s">
        <v>509</v>
      </c>
      <c r="Q398" s="13" t="s">
        <v>1380</v>
      </c>
      <c r="R398" s="13" t="s">
        <v>1615</v>
      </c>
      <c r="S398" s="13"/>
    </row>
    <row r="399" spans="1:19" ht="19.899999999999999" customHeight="1">
      <c r="A399" s="213"/>
      <c r="B399" s="213"/>
      <c r="C399" s="214"/>
      <c r="D399" s="214"/>
      <c r="E399" s="214"/>
      <c r="F399" s="214"/>
      <c r="G399" s="214"/>
      <c r="H399" s="214"/>
      <c r="I399" s="214"/>
      <c r="J399" s="213"/>
      <c r="K399" s="218"/>
      <c r="L399" s="35" t="s">
        <v>537</v>
      </c>
      <c r="M399" s="13" t="s">
        <v>574</v>
      </c>
      <c r="N399" s="13" t="s">
        <v>527</v>
      </c>
      <c r="O399" s="13" t="s">
        <v>532</v>
      </c>
      <c r="P399" s="13" t="s">
        <v>573</v>
      </c>
      <c r="Q399" s="13" t="s">
        <v>576</v>
      </c>
      <c r="R399" s="13" t="s">
        <v>1653</v>
      </c>
      <c r="S399" s="13"/>
    </row>
    <row r="400" spans="1:19" ht="19.899999999999999" customHeight="1">
      <c r="A400" s="213"/>
      <c r="B400" s="213"/>
      <c r="C400" s="214"/>
      <c r="D400" s="214"/>
      <c r="E400" s="214"/>
      <c r="F400" s="214"/>
      <c r="G400" s="214"/>
      <c r="H400" s="214"/>
      <c r="I400" s="214"/>
      <c r="J400" s="213"/>
      <c r="K400" s="35" t="s">
        <v>542</v>
      </c>
      <c r="L400" s="35" t="s">
        <v>543</v>
      </c>
      <c r="M400" s="13" t="s">
        <v>1381</v>
      </c>
      <c r="N400" s="13" t="s">
        <v>548</v>
      </c>
      <c r="O400" s="13" t="s">
        <v>545</v>
      </c>
      <c r="P400" s="13" t="s">
        <v>509</v>
      </c>
      <c r="Q400" s="13" t="s">
        <v>1382</v>
      </c>
      <c r="R400" s="13" t="s">
        <v>1610</v>
      </c>
      <c r="S400" s="13"/>
    </row>
    <row r="401" spans="1:19" ht="19.899999999999999" customHeight="1">
      <c r="A401" s="213" t="s">
        <v>1251</v>
      </c>
      <c r="B401" s="213" t="s">
        <v>1252</v>
      </c>
      <c r="C401" s="214">
        <v>2109.1510039999998</v>
      </c>
      <c r="D401" s="214">
        <v>2109.1510039999998</v>
      </c>
      <c r="E401" s="214"/>
      <c r="F401" s="214"/>
      <c r="G401" s="214"/>
      <c r="H401" s="214">
        <v>2101.5510039999999</v>
      </c>
      <c r="I401" s="214">
        <v>7.6</v>
      </c>
      <c r="J401" s="213" t="s">
        <v>1642</v>
      </c>
      <c r="K401" s="213" t="s">
        <v>504</v>
      </c>
      <c r="L401" s="13" t="s">
        <v>505</v>
      </c>
      <c r="M401" s="13" t="s">
        <v>551</v>
      </c>
      <c r="N401" s="13" t="s">
        <v>556</v>
      </c>
      <c r="O401" s="13" t="s">
        <v>1654</v>
      </c>
      <c r="P401" s="13" t="s">
        <v>555</v>
      </c>
      <c r="Q401" s="13" t="s">
        <v>1655</v>
      </c>
      <c r="R401" s="13" t="s">
        <v>1346</v>
      </c>
      <c r="S401" s="13"/>
    </row>
    <row r="402" spans="1:19" ht="19.899999999999999" customHeight="1">
      <c r="A402" s="213"/>
      <c r="B402" s="213"/>
      <c r="C402" s="214"/>
      <c r="D402" s="214"/>
      <c r="E402" s="214"/>
      <c r="F402" s="214"/>
      <c r="G402" s="214"/>
      <c r="H402" s="214"/>
      <c r="I402" s="214"/>
      <c r="J402" s="213"/>
      <c r="K402" s="213"/>
      <c r="L402" s="13" t="s">
        <v>511</v>
      </c>
      <c r="M402" s="13"/>
      <c r="N402" s="13"/>
      <c r="O402" s="13"/>
      <c r="P402" s="13"/>
      <c r="Q402" s="13"/>
      <c r="R402" s="13"/>
      <c r="S402" s="13"/>
    </row>
    <row r="403" spans="1:19" ht="19.899999999999999" customHeight="1">
      <c r="A403" s="213"/>
      <c r="B403" s="213"/>
      <c r="C403" s="214"/>
      <c r="D403" s="214"/>
      <c r="E403" s="214"/>
      <c r="F403" s="214"/>
      <c r="G403" s="214"/>
      <c r="H403" s="214"/>
      <c r="I403" s="214"/>
      <c r="J403" s="213"/>
      <c r="K403" s="213"/>
      <c r="L403" s="13" t="s">
        <v>512</v>
      </c>
      <c r="M403" s="13"/>
      <c r="N403" s="13"/>
      <c r="O403" s="13"/>
      <c r="P403" s="13"/>
      <c r="Q403" s="13"/>
      <c r="R403" s="13"/>
      <c r="S403" s="13"/>
    </row>
    <row r="404" spans="1:19" ht="19.5" customHeight="1">
      <c r="A404" s="213"/>
      <c r="B404" s="213"/>
      <c r="C404" s="214"/>
      <c r="D404" s="214"/>
      <c r="E404" s="214"/>
      <c r="F404" s="214"/>
      <c r="G404" s="214"/>
      <c r="H404" s="214"/>
      <c r="I404" s="214"/>
      <c r="J404" s="213"/>
      <c r="K404" s="218" t="s">
        <v>513</v>
      </c>
      <c r="L404" s="218" t="s">
        <v>514</v>
      </c>
      <c r="M404" s="13" t="s">
        <v>1648</v>
      </c>
      <c r="N404" s="13" t="s">
        <v>556</v>
      </c>
      <c r="O404" s="13" t="s">
        <v>524</v>
      </c>
      <c r="P404" s="13" t="s">
        <v>509</v>
      </c>
      <c r="Q404" s="13" t="s">
        <v>1649</v>
      </c>
      <c r="R404" s="13" t="s">
        <v>1647</v>
      </c>
      <c r="S404" s="13"/>
    </row>
    <row r="405" spans="1:19" ht="19.899999999999999" customHeight="1">
      <c r="A405" s="213"/>
      <c r="B405" s="213"/>
      <c r="C405" s="214"/>
      <c r="D405" s="214"/>
      <c r="E405" s="214"/>
      <c r="F405" s="214"/>
      <c r="G405" s="214"/>
      <c r="H405" s="214"/>
      <c r="I405" s="214"/>
      <c r="J405" s="213"/>
      <c r="K405" s="218"/>
      <c r="L405" s="218"/>
      <c r="M405" s="13" t="s">
        <v>1650</v>
      </c>
      <c r="N405" s="13" t="s">
        <v>548</v>
      </c>
      <c r="O405" s="13" t="s">
        <v>207</v>
      </c>
      <c r="P405" s="13" t="s">
        <v>637</v>
      </c>
      <c r="Q405" s="13" t="s">
        <v>1652</v>
      </c>
      <c r="R405" s="13" t="s">
        <v>1397</v>
      </c>
      <c r="S405" s="13"/>
    </row>
    <row r="406" spans="1:19" ht="19.5" customHeight="1">
      <c r="A406" s="213"/>
      <c r="B406" s="213"/>
      <c r="C406" s="214"/>
      <c r="D406" s="214"/>
      <c r="E406" s="214"/>
      <c r="F406" s="214"/>
      <c r="G406" s="214"/>
      <c r="H406" s="214"/>
      <c r="I406" s="214"/>
      <c r="J406" s="213"/>
      <c r="K406" s="218"/>
      <c r="L406" s="218"/>
      <c r="M406" s="13" t="s">
        <v>1645</v>
      </c>
      <c r="N406" s="13" t="s">
        <v>556</v>
      </c>
      <c r="O406" s="13" t="s">
        <v>524</v>
      </c>
      <c r="P406" s="13" t="s">
        <v>509</v>
      </c>
      <c r="Q406" s="13" t="s">
        <v>1646</v>
      </c>
      <c r="R406" s="13" t="s">
        <v>1647</v>
      </c>
      <c r="S406" s="13"/>
    </row>
    <row r="407" spans="1:19" ht="19.899999999999999" customHeight="1">
      <c r="A407" s="213"/>
      <c r="B407" s="213"/>
      <c r="C407" s="214"/>
      <c r="D407" s="214"/>
      <c r="E407" s="214"/>
      <c r="F407" s="214"/>
      <c r="G407" s="214"/>
      <c r="H407" s="214"/>
      <c r="I407" s="214"/>
      <c r="J407" s="213"/>
      <c r="K407" s="218"/>
      <c r="L407" s="35" t="s">
        <v>518</v>
      </c>
      <c r="M407" s="13" t="s">
        <v>610</v>
      </c>
      <c r="N407" s="13" t="s">
        <v>563</v>
      </c>
      <c r="O407" s="13" t="s">
        <v>524</v>
      </c>
      <c r="P407" s="13" t="s">
        <v>509</v>
      </c>
      <c r="Q407" s="13" t="s">
        <v>611</v>
      </c>
      <c r="R407" s="13" t="s">
        <v>1610</v>
      </c>
      <c r="S407" s="13"/>
    </row>
    <row r="408" spans="1:19" ht="19.899999999999999" customHeight="1">
      <c r="A408" s="213"/>
      <c r="B408" s="213"/>
      <c r="C408" s="214"/>
      <c r="D408" s="214"/>
      <c r="E408" s="214"/>
      <c r="F408" s="214"/>
      <c r="G408" s="214"/>
      <c r="H408" s="214"/>
      <c r="I408" s="214"/>
      <c r="J408" s="213"/>
      <c r="K408" s="218"/>
      <c r="L408" s="35" t="s">
        <v>522</v>
      </c>
      <c r="M408" s="13" t="s">
        <v>1372</v>
      </c>
      <c r="N408" s="13" t="s">
        <v>563</v>
      </c>
      <c r="O408" s="13" t="s">
        <v>524</v>
      </c>
      <c r="P408" s="13" t="s">
        <v>509</v>
      </c>
      <c r="Q408" s="13" t="s">
        <v>1373</v>
      </c>
      <c r="R408" s="13" t="s">
        <v>1610</v>
      </c>
      <c r="S408" s="13"/>
    </row>
    <row r="409" spans="1:19" ht="19.899999999999999" customHeight="1">
      <c r="A409" s="213"/>
      <c r="B409" s="213"/>
      <c r="C409" s="214"/>
      <c r="D409" s="214"/>
      <c r="E409" s="214"/>
      <c r="F409" s="214"/>
      <c r="G409" s="214"/>
      <c r="H409" s="214"/>
      <c r="I409" s="214"/>
      <c r="J409" s="213"/>
      <c r="K409" s="218" t="s">
        <v>528</v>
      </c>
      <c r="L409" s="35" t="s">
        <v>529</v>
      </c>
      <c r="M409" s="13"/>
      <c r="N409" s="13"/>
      <c r="O409" s="13"/>
      <c r="P409" s="13"/>
      <c r="Q409" s="13"/>
      <c r="R409" s="13"/>
      <c r="S409" s="13"/>
    </row>
    <row r="410" spans="1:19" ht="19.899999999999999" customHeight="1">
      <c r="A410" s="213"/>
      <c r="B410" s="213"/>
      <c r="C410" s="214"/>
      <c r="D410" s="214"/>
      <c r="E410" s="214"/>
      <c r="F410" s="214"/>
      <c r="G410" s="214"/>
      <c r="H410" s="214"/>
      <c r="I410" s="214"/>
      <c r="J410" s="213"/>
      <c r="K410" s="218"/>
      <c r="L410" s="35" t="s">
        <v>530</v>
      </c>
      <c r="M410" s="13" t="s">
        <v>1376</v>
      </c>
      <c r="N410" s="13" t="s">
        <v>527</v>
      </c>
      <c r="O410" s="13" t="s">
        <v>532</v>
      </c>
      <c r="P410" s="13" t="s">
        <v>532</v>
      </c>
      <c r="Q410" s="13" t="s">
        <v>1377</v>
      </c>
      <c r="R410" s="13" t="s">
        <v>1627</v>
      </c>
      <c r="S410" s="13"/>
    </row>
    <row r="411" spans="1:19" ht="19.899999999999999" customHeight="1">
      <c r="A411" s="213"/>
      <c r="B411" s="213"/>
      <c r="C411" s="214"/>
      <c r="D411" s="214"/>
      <c r="E411" s="214"/>
      <c r="F411" s="214"/>
      <c r="G411" s="214"/>
      <c r="H411" s="214"/>
      <c r="I411" s="214"/>
      <c r="J411" s="213"/>
      <c r="K411" s="218"/>
      <c r="L411" s="35" t="s">
        <v>536</v>
      </c>
      <c r="M411" s="13" t="s">
        <v>1379</v>
      </c>
      <c r="N411" s="13" t="s">
        <v>548</v>
      </c>
      <c r="O411" s="13" t="s">
        <v>630</v>
      </c>
      <c r="P411" s="13" t="s">
        <v>509</v>
      </c>
      <c r="Q411" s="13" t="s">
        <v>1380</v>
      </c>
      <c r="R411" s="13" t="s">
        <v>1615</v>
      </c>
      <c r="S411" s="13"/>
    </row>
    <row r="412" spans="1:19" ht="19.899999999999999" customHeight="1">
      <c r="A412" s="213"/>
      <c r="B412" s="213"/>
      <c r="C412" s="214"/>
      <c r="D412" s="214"/>
      <c r="E412" s="214"/>
      <c r="F412" s="214"/>
      <c r="G412" s="214"/>
      <c r="H412" s="214"/>
      <c r="I412" s="214"/>
      <c r="J412" s="213"/>
      <c r="K412" s="218"/>
      <c r="L412" s="35" t="s">
        <v>537</v>
      </c>
      <c r="M412" s="13" t="s">
        <v>574</v>
      </c>
      <c r="N412" s="13" t="s">
        <v>527</v>
      </c>
      <c r="O412" s="13" t="s">
        <v>532</v>
      </c>
      <c r="P412" s="13" t="s">
        <v>532</v>
      </c>
      <c r="Q412" s="13" t="s">
        <v>576</v>
      </c>
      <c r="R412" s="13" t="s">
        <v>1653</v>
      </c>
      <c r="S412" s="13"/>
    </row>
    <row r="413" spans="1:19" ht="19.899999999999999" customHeight="1">
      <c r="A413" s="213"/>
      <c r="B413" s="213"/>
      <c r="C413" s="214"/>
      <c r="D413" s="214"/>
      <c r="E413" s="214"/>
      <c r="F413" s="214"/>
      <c r="G413" s="214"/>
      <c r="H413" s="214"/>
      <c r="I413" s="214"/>
      <c r="J413" s="213"/>
      <c r="K413" s="35" t="s">
        <v>542</v>
      </c>
      <c r="L413" s="35" t="s">
        <v>543</v>
      </c>
      <c r="M413" s="13" t="s">
        <v>1381</v>
      </c>
      <c r="N413" s="13" t="s">
        <v>548</v>
      </c>
      <c r="O413" s="13" t="s">
        <v>205</v>
      </c>
      <c r="P413" s="13" t="s">
        <v>509</v>
      </c>
      <c r="Q413" s="13" t="s">
        <v>1656</v>
      </c>
      <c r="R413" s="13" t="s">
        <v>1610</v>
      </c>
      <c r="S413" s="13"/>
    </row>
    <row r="414" spans="1:19" ht="19.899999999999999" customHeight="1">
      <c r="A414" s="213" t="s">
        <v>1258</v>
      </c>
      <c r="B414" s="213" t="s">
        <v>1259</v>
      </c>
      <c r="C414" s="214">
        <v>1535.527846</v>
      </c>
      <c r="D414" s="214">
        <v>1535.527846</v>
      </c>
      <c r="E414" s="214"/>
      <c r="F414" s="214"/>
      <c r="G414" s="214"/>
      <c r="H414" s="214">
        <v>1528.3278459999999</v>
      </c>
      <c r="I414" s="214">
        <v>7.2</v>
      </c>
      <c r="J414" s="213" t="s">
        <v>6</v>
      </c>
      <c r="K414" s="213" t="s">
        <v>504</v>
      </c>
      <c r="L414" s="13" t="s">
        <v>505</v>
      </c>
      <c r="M414" s="13" t="s">
        <v>551</v>
      </c>
      <c r="N414" s="13" t="s">
        <v>556</v>
      </c>
      <c r="O414" s="13" t="s">
        <v>1657</v>
      </c>
      <c r="P414" s="13" t="s">
        <v>555</v>
      </c>
      <c r="Q414" s="13" t="s">
        <v>1658</v>
      </c>
      <c r="R414" s="13" t="s">
        <v>1346</v>
      </c>
      <c r="S414" s="13"/>
    </row>
    <row r="415" spans="1:19" ht="19.899999999999999" customHeight="1">
      <c r="A415" s="213"/>
      <c r="B415" s="213"/>
      <c r="C415" s="214"/>
      <c r="D415" s="214"/>
      <c r="E415" s="214"/>
      <c r="F415" s="214"/>
      <c r="G415" s="214"/>
      <c r="H415" s="214"/>
      <c r="I415" s="214"/>
      <c r="J415" s="213"/>
      <c r="K415" s="213"/>
      <c r="L415" s="13" t="s">
        <v>511</v>
      </c>
      <c r="M415" s="13"/>
      <c r="N415" s="13"/>
      <c r="O415" s="13"/>
      <c r="P415" s="13"/>
      <c r="Q415" s="13"/>
      <c r="R415" s="13"/>
      <c r="S415" s="13"/>
    </row>
    <row r="416" spans="1:19" ht="19.899999999999999" customHeight="1">
      <c r="A416" s="213"/>
      <c r="B416" s="213"/>
      <c r="C416" s="214"/>
      <c r="D416" s="214"/>
      <c r="E416" s="214"/>
      <c r="F416" s="214"/>
      <c r="G416" s="214"/>
      <c r="H416" s="214"/>
      <c r="I416" s="214"/>
      <c r="J416" s="213"/>
      <c r="K416" s="213"/>
      <c r="L416" s="13" t="s">
        <v>512</v>
      </c>
      <c r="M416" s="13"/>
      <c r="N416" s="13"/>
      <c r="O416" s="13"/>
      <c r="P416" s="13"/>
      <c r="Q416" s="13"/>
      <c r="R416" s="13"/>
      <c r="S416" s="13"/>
    </row>
    <row r="417" spans="1:19" ht="19.899999999999999" customHeight="1">
      <c r="A417" s="213"/>
      <c r="B417" s="213"/>
      <c r="C417" s="214"/>
      <c r="D417" s="214"/>
      <c r="E417" s="214"/>
      <c r="F417" s="214"/>
      <c r="G417" s="214"/>
      <c r="H417" s="214"/>
      <c r="I417" s="214"/>
      <c r="J417" s="213"/>
      <c r="K417" s="218" t="s">
        <v>513</v>
      </c>
      <c r="L417" s="218" t="s">
        <v>514</v>
      </c>
      <c r="M417" s="13" t="s">
        <v>1350</v>
      </c>
      <c r="N417" s="13" t="s">
        <v>548</v>
      </c>
      <c r="O417" s="13" t="s">
        <v>1121</v>
      </c>
      <c r="P417" s="13" t="s">
        <v>637</v>
      </c>
      <c r="Q417" s="13" t="s">
        <v>1631</v>
      </c>
      <c r="R417" s="13" t="s">
        <v>1397</v>
      </c>
      <c r="S417" s="13"/>
    </row>
    <row r="418" spans="1:19" ht="19.5" customHeight="1">
      <c r="A418" s="213"/>
      <c r="B418" s="213"/>
      <c r="C418" s="214"/>
      <c r="D418" s="214"/>
      <c r="E418" s="214"/>
      <c r="F418" s="214"/>
      <c r="G418" s="214"/>
      <c r="H418" s="214"/>
      <c r="I418" s="214"/>
      <c r="J418" s="213"/>
      <c r="K418" s="218"/>
      <c r="L418" s="218"/>
      <c r="M418" s="13" t="s">
        <v>1347</v>
      </c>
      <c r="N418" s="13" t="s">
        <v>548</v>
      </c>
      <c r="O418" s="13" t="s">
        <v>585</v>
      </c>
      <c r="P418" s="13" t="s">
        <v>760</v>
      </c>
      <c r="Q418" s="13" t="s">
        <v>1632</v>
      </c>
      <c r="R418" s="13" t="s">
        <v>1349</v>
      </c>
      <c r="S418" s="13"/>
    </row>
    <row r="419" spans="1:19" ht="19.899999999999999" customHeight="1">
      <c r="A419" s="213"/>
      <c r="B419" s="213"/>
      <c r="C419" s="214"/>
      <c r="D419" s="214"/>
      <c r="E419" s="214"/>
      <c r="F419" s="214"/>
      <c r="G419" s="214"/>
      <c r="H419" s="214"/>
      <c r="I419" s="214"/>
      <c r="J419" s="213"/>
      <c r="K419" s="218"/>
      <c r="L419" s="218"/>
      <c r="M419" s="13" t="s">
        <v>1354</v>
      </c>
      <c r="N419" s="13" t="s">
        <v>548</v>
      </c>
      <c r="O419" s="13" t="s">
        <v>1659</v>
      </c>
      <c r="P419" s="13" t="s">
        <v>637</v>
      </c>
      <c r="Q419" s="13" t="s">
        <v>1633</v>
      </c>
      <c r="R419" s="13" t="s">
        <v>1353</v>
      </c>
      <c r="S419" s="13"/>
    </row>
    <row r="420" spans="1:19" ht="19.899999999999999" customHeight="1">
      <c r="A420" s="213"/>
      <c r="B420" s="213"/>
      <c r="C420" s="214"/>
      <c r="D420" s="214"/>
      <c r="E420" s="214"/>
      <c r="F420" s="214"/>
      <c r="G420" s="214"/>
      <c r="H420" s="214"/>
      <c r="I420" s="214"/>
      <c r="J420" s="213"/>
      <c r="K420" s="218"/>
      <c r="L420" s="218"/>
      <c r="M420" s="13" t="s">
        <v>1356</v>
      </c>
      <c r="N420" s="13" t="s">
        <v>548</v>
      </c>
      <c r="O420" s="13" t="s">
        <v>1660</v>
      </c>
      <c r="P420" s="13" t="s">
        <v>1358</v>
      </c>
      <c r="Q420" s="13" t="s">
        <v>1661</v>
      </c>
      <c r="R420" s="13" t="s">
        <v>1605</v>
      </c>
      <c r="S420" s="13"/>
    </row>
    <row r="421" spans="1:19" ht="19.5" customHeight="1">
      <c r="A421" s="213"/>
      <c r="B421" s="213"/>
      <c r="C421" s="214"/>
      <c r="D421" s="214"/>
      <c r="E421" s="214"/>
      <c r="F421" s="214"/>
      <c r="G421" s="214"/>
      <c r="H421" s="214"/>
      <c r="I421" s="214"/>
      <c r="J421" s="213"/>
      <c r="K421" s="218"/>
      <c r="L421" s="218"/>
      <c r="M421" s="13" t="s">
        <v>1361</v>
      </c>
      <c r="N421" s="13" t="s">
        <v>548</v>
      </c>
      <c r="O421" s="13" t="s">
        <v>585</v>
      </c>
      <c r="P421" s="13" t="s">
        <v>588</v>
      </c>
      <c r="Q421" s="13" t="s">
        <v>1565</v>
      </c>
      <c r="R421" s="13" t="s">
        <v>1634</v>
      </c>
      <c r="S421" s="13"/>
    </row>
    <row r="422" spans="1:19" ht="19.899999999999999" customHeight="1">
      <c r="A422" s="213"/>
      <c r="B422" s="213"/>
      <c r="C422" s="214"/>
      <c r="D422" s="214"/>
      <c r="E422" s="214"/>
      <c r="F422" s="214"/>
      <c r="G422" s="214"/>
      <c r="H422" s="214"/>
      <c r="I422" s="214"/>
      <c r="J422" s="213"/>
      <c r="K422" s="218"/>
      <c r="L422" s="218" t="s">
        <v>518</v>
      </c>
      <c r="M422" s="13" t="s">
        <v>1606</v>
      </c>
      <c r="N422" s="13" t="s">
        <v>563</v>
      </c>
      <c r="O422" s="13" t="s">
        <v>524</v>
      </c>
      <c r="P422" s="13" t="s">
        <v>509</v>
      </c>
      <c r="Q422" s="13" t="s">
        <v>1607</v>
      </c>
      <c r="R422" s="13" t="s">
        <v>1367</v>
      </c>
      <c r="S422" s="13"/>
    </row>
    <row r="423" spans="1:19" ht="19.899999999999999" customHeight="1">
      <c r="A423" s="213"/>
      <c r="B423" s="213"/>
      <c r="C423" s="214"/>
      <c r="D423" s="214"/>
      <c r="E423" s="214"/>
      <c r="F423" s="214"/>
      <c r="G423" s="214"/>
      <c r="H423" s="214"/>
      <c r="I423" s="214"/>
      <c r="J423" s="213"/>
      <c r="K423" s="218"/>
      <c r="L423" s="218"/>
      <c r="M423" s="13" t="s">
        <v>1608</v>
      </c>
      <c r="N423" s="13" t="s">
        <v>563</v>
      </c>
      <c r="O423" s="13" t="s">
        <v>516</v>
      </c>
      <c r="P423" s="13" t="s">
        <v>509</v>
      </c>
      <c r="Q423" s="13" t="s">
        <v>1608</v>
      </c>
      <c r="R423" s="13" t="s">
        <v>1609</v>
      </c>
      <c r="S423" s="13"/>
    </row>
    <row r="424" spans="1:19" ht="19.899999999999999" customHeight="1">
      <c r="A424" s="213"/>
      <c r="B424" s="213"/>
      <c r="C424" s="214"/>
      <c r="D424" s="214"/>
      <c r="E424" s="214"/>
      <c r="F424" s="214"/>
      <c r="G424" s="214"/>
      <c r="H424" s="214"/>
      <c r="I424" s="214"/>
      <c r="J424" s="213"/>
      <c r="K424" s="218"/>
      <c r="L424" s="218"/>
      <c r="M424" s="13" t="s">
        <v>1368</v>
      </c>
      <c r="N424" s="13" t="s">
        <v>556</v>
      </c>
      <c r="O424" s="13" t="s">
        <v>710</v>
      </c>
      <c r="P424" s="13" t="s">
        <v>509</v>
      </c>
      <c r="Q424" s="13" t="s">
        <v>1369</v>
      </c>
      <c r="R424" s="13" t="s">
        <v>1370</v>
      </c>
      <c r="S424" s="13"/>
    </row>
    <row r="425" spans="1:19" ht="19.899999999999999" customHeight="1">
      <c r="A425" s="213"/>
      <c r="B425" s="213"/>
      <c r="C425" s="214"/>
      <c r="D425" s="214"/>
      <c r="E425" s="214"/>
      <c r="F425" s="214"/>
      <c r="G425" s="214"/>
      <c r="H425" s="214"/>
      <c r="I425" s="214"/>
      <c r="J425" s="213"/>
      <c r="K425" s="218"/>
      <c r="L425" s="218" t="s">
        <v>522</v>
      </c>
      <c r="M425" s="13" t="s">
        <v>1372</v>
      </c>
      <c r="N425" s="13" t="s">
        <v>563</v>
      </c>
      <c r="O425" s="13" t="s">
        <v>524</v>
      </c>
      <c r="P425" s="13" t="s">
        <v>509</v>
      </c>
      <c r="Q425" s="13" t="s">
        <v>1373</v>
      </c>
      <c r="R425" s="13" t="s">
        <v>1371</v>
      </c>
      <c r="S425" s="13"/>
    </row>
    <row r="426" spans="1:19" ht="19.899999999999999" customHeight="1">
      <c r="A426" s="213"/>
      <c r="B426" s="213"/>
      <c r="C426" s="214"/>
      <c r="D426" s="214"/>
      <c r="E426" s="214"/>
      <c r="F426" s="214"/>
      <c r="G426" s="214"/>
      <c r="H426" s="214"/>
      <c r="I426" s="214"/>
      <c r="J426" s="213"/>
      <c r="K426" s="218"/>
      <c r="L426" s="218"/>
      <c r="M426" s="13" t="s">
        <v>1374</v>
      </c>
      <c r="N426" s="13" t="s">
        <v>563</v>
      </c>
      <c r="O426" s="13" t="s">
        <v>524</v>
      </c>
      <c r="P426" s="13" t="s">
        <v>509</v>
      </c>
      <c r="Q426" s="13" t="s">
        <v>1375</v>
      </c>
      <c r="R426" s="13" t="s">
        <v>1371</v>
      </c>
      <c r="S426" s="13"/>
    </row>
    <row r="427" spans="1:19" ht="19.899999999999999" customHeight="1">
      <c r="A427" s="213"/>
      <c r="B427" s="213"/>
      <c r="C427" s="214"/>
      <c r="D427" s="214"/>
      <c r="E427" s="214"/>
      <c r="F427" s="214"/>
      <c r="G427" s="214"/>
      <c r="H427" s="214"/>
      <c r="I427" s="214"/>
      <c r="J427" s="213"/>
      <c r="K427" s="218" t="s">
        <v>528</v>
      </c>
      <c r="L427" s="35" t="s">
        <v>529</v>
      </c>
      <c r="M427" s="13"/>
      <c r="N427" s="13"/>
      <c r="O427" s="13"/>
      <c r="P427" s="13"/>
      <c r="Q427" s="13"/>
      <c r="R427" s="13"/>
      <c r="S427" s="13"/>
    </row>
    <row r="428" spans="1:19" ht="19.899999999999999" customHeight="1">
      <c r="A428" s="213"/>
      <c r="B428" s="213"/>
      <c r="C428" s="214"/>
      <c r="D428" s="214"/>
      <c r="E428" s="214"/>
      <c r="F428" s="214"/>
      <c r="G428" s="214"/>
      <c r="H428" s="214"/>
      <c r="I428" s="214"/>
      <c r="J428" s="213"/>
      <c r="K428" s="218"/>
      <c r="L428" s="35" t="s">
        <v>530</v>
      </c>
      <c r="M428" s="13" t="s">
        <v>1376</v>
      </c>
      <c r="N428" s="13" t="s">
        <v>527</v>
      </c>
      <c r="O428" s="13" t="s">
        <v>532</v>
      </c>
      <c r="P428" s="13" t="s">
        <v>573</v>
      </c>
      <c r="Q428" s="13" t="s">
        <v>1377</v>
      </c>
      <c r="R428" s="13" t="s">
        <v>1528</v>
      </c>
      <c r="S428" s="13"/>
    </row>
    <row r="429" spans="1:19" ht="19.899999999999999" customHeight="1">
      <c r="A429" s="213"/>
      <c r="B429" s="213"/>
      <c r="C429" s="214"/>
      <c r="D429" s="214"/>
      <c r="E429" s="214"/>
      <c r="F429" s="214"/>
      <c r="G429" s="214"/>
      <c r="H429" s="214"/>
      <c r="I429" s="214"/>
      <c r="J429" s="213"/>
      <c r="K429" s="218"/>
      <c r="L429" s="35" t="s">
        <v>536</v>
      </c>
      <c r="M429" s="13" t="s">
        <v>1379</v>
      </c>
      <c r="N429" s="13" t="s">
        <v>548</v>
      </c>
      <c r="O429" s="13" t="s">
        <v>630</v>
      </c>
      <c r="P429" s="13" t="s">
        <v>509</v>
      </c>
      <c r="Q429" s="13" t="s">
        <v>1380</v>
      </c>
      <c r="R429" s="13" t="s">
        <v>1610</v>
      </c>
      <c r="S429" s="13"/>
    </row>
    <row r="430" spans="1:19" ht="19.899999999999999" customHeight="1">
      <c r="A430" s="213"/>
      <c r="B430" s="213"/>
      <c r="C430" s="214"/>
      <c r="D430" s="214"/>
      <c r="E430" s="214"/>
      <c r="F430" s="214"/>
      <c r="G430" s="214"/>
      <c r="H430" s="214"/>
      <c r="I430" s="214"/>
      <c r="J430" s="213"/>
      <c r="K430" s="218"/>
      <c r="L430" s="35" t="s">
        <v>537</v>
      </c>
      <c r="M430" s="13"/>
      <c r="N430" s="13"/>
      <c r="O430" s="13"/>
      <c r="P430" s="13"/>
      <c r="Q430" s="13"/>
      <c r="R430" s="13"/>
      <c r="S430" s="13"/>
    </row>
    <row r="431" spans="1:19" ht="19.899999999999999" customHeight="1">
      <c r="A431" s="213"/>
      <c r="B431" s="213"/>
      <c r="C431" s="214"/>
      <c r="D431" s="214"/>
      <c r="E431" s="214"/>
      <c r="F431" s="214"/>
      <c r="G431" s="214"/>
      <c r="H431" s="214"/>
      <c r="I431" s="214"/>
      <c r="J431" s="213"/>
      <c r="K431" s="218" t="s">
        <v>542</v>
      </c>
      <c r="L431" s="218" t="s">
        <v>543</v>
      </c>
      <c r="M431" s="13" t="s">
        <v>1381</v>
      </c>
      <c r="N431" s="13" t="s">
        <v>548</v>
      </c>
      <c r="O431" s="13" t="s">
        <v>545</v>
      </c>
      <c r="P431" s="13" t="s">
        <v>509</v>
      </c>
      <c r="Q431" s="13" t="s">
        <v>1382</v>
      </c>
      <c r="R431" s="13" t="s">
        <v>1367</v>
      </c>
      <c r="S431" s="13"/>
    </row>
    <row r="432" spans="1:19" ht="19.899999999999999" customHeight="1">
      <c r="A432" s="213"/>
      <c r="B432" s="213"/>
      <c r="C432" s="214"/>
      <c r="D432" s="214"/>
      <c r="E432" s="214"/>
      <c r="F432" s="214"/>
      <c r="G432" s="214"/>
      <c r="H432" s="214"/>
      <c r="I432" s="214"/>
      <c r="J432" s="213"/>
      <c r="K432" s="218"/>
      <c r="L432" s="218"/>
      <c r="M432" s="13" t="s">
        <v>1383</v>
      </c>
      <c r="N432" s="13" t="s">
        <v>548</v>
      </c>
      <c r="O432" s="13" t="s">
        <v>545</v>
      </c>
      <c r="P432" s="13" t="s">
        <v>509</v>
      </c>
      <c r="Q432" s="13" t="s">
        <v>1384</v>
      </c>
      <c r="R432" s="13" t="s">
        <v>1367</v>
      </c>
      <c r="S432" s="13"/>
    </row>
    <row r="433" spans="1:19" ht="19.899999999999999" customHeight="1">
      <c r="A433" s="213" t="s">
        <v>1261</v>
      </c>
      <c r="B433" s="213" t="s">
        <v>1262</v>
      </c>
      <c r="C433" s="214">
        <v>1602.2036900000001</v>
      </c>
      <c r="D433" s="214">
        <v>1602.2036900000001</v>
      </c>
      <c r="E433" s="214"/>
      <c r="F433" s="214"/>
      <c r="G433" s="214"/>
      <c r="H433" s="214">
        <v>1595.00369</v>
      </c>
      <c r="I433" s="214">
        <v>7.2</v>
      </c>
      <c r="J433" s="213" t="s">
        <v>1662</v>
      </c>
      <c r="K433" s="213" t="s">
        <v>504</v>
      </c>
      <c r="L433" s="13" t="s">
        <v>505</v>
      </c>
      <c r="M433" s="13" t="s">
        <v>551</v>
      </c>
      <c r="N433" s="13" t="s">
        <v>556</v>
      </c>
      <c r="O433" s="13" t="s">
        <v>1663</v>
      </c>
      <c r="P433" s="13" t="s">
        <v>509</v>
      </c>
      <c r="Q433" s="13" t="s">
        <v>1664</v>
      </c>
      <c r="R433" s="13" t="s">
        <v>1521</v>
      </c>
      <c r="S433" s="13"/>
    </row>
    <row r="434" spans="1:19" ht="19.899999999999999" customHeight="1">
      <c r="A434" s="213"/>
      <c r="B434" s="213"/>
      <c r="C434" s="214"/>
      <c r="D434" s="214"/>
      <c r="E434" s="214"/>
      <c r="F434" s="214"/>
      <c r="G434" s="214"/>
      <c r="H434" s="214"/>
      <c r="I434" s="214"/>
      <c r="J434" s="213"/>
      <c r="K434" s="213"/>
      <c r="L434" s="13" t="s">
        <v>511</v>
      </c>
      <c r="M434" s="13"/>
      <c r="N434" s="13"/>
      <c r="O434" s="13"/>
      <c r="P434" s="13"/>
      <c r="Q434" s="13"/>
      <c r="R434" s="13"/>
      <c r="S434" s="13"/>
    </row>
    <row r="435" spans="1:19" ht="19.899999999999999" customHeight="1">
      <c r="A435" s="213"/>
      <c r="B435" s="213"/>
      <c r="C435" s="214"/>
      <c r="D435" s="214"/>
      <c r="E435" s="214"/>
      <c r="F435" s="214"/>
      <c r="G435" s="214"/>
      <c r="H435" s="214"/>
      <c r="I435" s="214"/>
      <c r="J435" s="213"/>
      <c r="K435" s="213"/>
      <c r="L435" s="13" t="s">
        <v>512</v>
      </c>
      <c r="M435" s="13"/>
      <c r="N435" s="13"/>
      <c r="O435" s="13"/>
      <c r="P435" s="13"/>
      <c r="Q435" s="13"/>
      <c r="R435" s="13"/>
      <c r="S435" s="13"/>
    </row>
    <row r="436" spans="1:19" ht="19.899999999999999" customHeight="1">
      <c r="A436" s="213"/>
      <c r="B436" s="213"/>
      <c r="C436" s="214"/>
      <c r="D436" s="214"/>
      <c r="E436" s="214"/>
      <c r="F436" s="214"/>
      <c r="G436" s="214"/>
      <c r="H436" s="214"/>
      <c r="I436" s="214"/>
      <c r="J436" s="213"/>
      <c r="K436" s="218" t="s">
        <v>513</v>
      </c>
      <c r="L436" s="218" t="s">
        <v>514</v>
      </c>
      <c r="M436" s="13" t="s">
        <v>1350</v>
      </c>
      <c r="N436" s="13" t="s">
        <v>548</v>
      </c>
      <c r="O436" s="13" t="s">
        <v>1665</v>
      </c>
      <c r="P436" s="13" t="s">
        <v>637</v>
      </c>
      <c r="Q436" s="13" t="s">
        <v>1666</v>
      </c>
      <c r="R436" s="13" t="s">
        <v>1353</v>
      </c>
      <c r="S436" s="13"/>
    </row>
    <row r="437" spans="1:19" ht="19.899999999999999" customHeight="1">
      <c r="A437" s="213"/>
      <c r="B437" s="213"/>
      <c r="C437" s="214"/>
      <c r="D437" s="214"/>
      <c r="E437" s="214"/>
      <c r="F437" s="214"/>
      <c r="G437" s="214"/>
      <c r="H437" s="214"/>
      <c r="I437" s="214"/>
      <c r="J437" s="213"/>
      <c r="K437" s="218"/>
      <c r="L437" s="218"/>
      <c r="M437" s="13" t="s">
        <v>1354</v>
      </c>
      <c r="N437" s="13" t="s">
        <v>548</v>
      </c>
      <c r="O437" s="13" t="s">
        <v>1667</v>
      </c>
      <c r="P437" s="13" t="s">
        <v>637</v>
      </c>
      <c r="Q437" s="13" t="s">
        <v>1668</v>
      </c>
      <c r="R437" s="13" t="s">
        <v>1353</v>
      </c>
      <c r="S437" s="13"/>
    </row>
    <row r="438" spans="1:19" ht="19.899999999999999" customHeight="1">
      <c r="A438" s="213"/>
      <c r="B438" s="213"/>
      <c r="C438" s="214"/>
      <c r="D438" s="214"/>
      <c r="E438" s="214"/>
      <c r="F438" s="214"/>
      <c r="G438" s="214"/>
      <c r="H438" s="214"/>
      <c r="I438" s="214"/>
      <c r="J438" s="213"/>
      <c r="K438" s="218"/>
      <c r="L438" s="218"/>
      <c r="M438" s="13" t="s">
        <v>1356</v>
      </c>
      <c r="N438" s="13" t="s">
        <v>548</v>
      </c>
      <c r="O438" s="13" t="s">
        <v>1357</v>
      </c>
      <c r="P438" s="13" t="s">
        <v>1358</v>
      </c>
      <c r="Q438" s="13" t="s">
        <v>1359</v>
      </c>
      <c r="R438" s="13" t="s">
        <v>1669</v>
      </c>
      <c r="S438" s="13"/>
    </row>
    <row r="439" spans="1:19" ht="19.5" customHeight="1">
      <c r="A439" s="213"/>
      <c r="B439" s="213"/>
      <c r="C439" s="214"/>
      <c r="D439" s="214"/>
      <c r="E439" s="214"/>
      <c r="F439" s="214"/>
      <c r="G439" s="214"/>
      <c r="H439" s="214"/>
      <c r="I439" s="214"/>
      <c r="J439" s="213"/>
      <c r="K439" s="218"/>
      <c r="L439" s="218"/>
      <c r="M439" s="13" t="s">
        <v>1361</v>
      </c>
      <c r="N439" s="13" t="s">
        <v>548</v>
      </c>
      <c r="O439" s="13" t="s">
        <v>585</v>
      </c>
      <c r="P439" s="13" t="s">
        <v>588</v>
      </c>
      <c r="Q439" s="13" t="s">
        <v>1565</v>
      </c>
      <c r="R439" s="13" t="s">
        <v>1670</v>
      </c>
      <c r="S439" s="13"/>
    </row>
    <row r="440" spans="1:19" ht="19.5" customHeight="1">
      <c r="A440" s="213"/>
      <c r="B440" s="213"/>
      <c r="C440" s="214"/>
      <c r="D440" s="214"/>
      <c r="E440" s="214"/>
      <c r="F440" s="214"/>
      <c r="G440" s="214"/>
      <c r="H440" s="214"/>
      <c r="I440" s="214"/>
      <c r="J440" s="213"/>
      <c r="K440" s="218"/>
      <c r="L440" s="218"/>
      <c r="M440" s="13" t="s">
        <v>1347</v>
      </c>
      <c r="N440" s="13" t="s">
        <v>548</v>
      </c>
      <c r="O440" s="13" t="s">
        <v>710</v>
      </c>
      <c r="P440" s="13" t="s">
        <v>760</v>
      </c>
      <c r="Q440" s="13" t="s">
        <v>1348</v>
      </c>
      <c r="R440" s="13" t="s">
        <v>1671</v>
      </c>
      <c r="S440" s="13"/>
    </row>
    <row r="441" spans="1:19" ht="19.5" customHeight="1">
      <c r="A441" s="213"/>
      <c r="B441" s="213"/>
      <c r="C441" s="214"/>
      <c r="D441" s="214"/>
      <c r="E441" s="214"/>
      <c r="F441" s="214"/>
      <c r="G441" s="214"/>
      <c r="H441" s="214"/>
      <c r="I441" s="214"/>
      <c r="J441" s="213"/>
      <c r="K441" s="218"/>
      <c r="L441" s="218" t="s">
        <v>518</v>
      </c>
      <c r="M441" s="13" t="s">
        <v>1526</v>
      </c>
      <c r="N441" s="13" t="s">
        <v>548</v>
      </c>
      <c r="O441" s="13" t="s">
        <v>663</v>
      </c>
      <c r="P441" s="13" t="s">
        <v>509</v>
      </c>
      <c r="Q441" s="13" t="s">
        <v>1672</v>
      </c>
      <c r="R441" s="13" t="s">
        <v>1371</v>
      </c>
      <c r="S441" s="13"/>
    </row>
    <row r="442" spans="1:19" ht="19.899999999999999" customHeight="1">
      <c r="A442" s="213"/>
      <c r="B442" s="213"/>
      <c r="C442" s="214"/>
      <c r="D442" s="214"/>
      <c r="E442" s="214"/>
      <c r="F442" s="214"/>
      <c r="G442" s="214"/>
      <c r="H442" s="214"/>
      <c r="I442" s="214"/>
      <c r="J442" s="213"/>
      <c r="K442" s="218"/>
      <c r="L442" s="218"/>
      <c r="M442" s="13" t="s">
        <v>1368</v>
      </c>
      <c r="N442" s="13" t="s">
        <v>556</v>
      </c>
      <c r="O442" s="13" t="s">
        <v>710</v>
      </c>
      <c r="P442" s="13" t="s">
        <v>509</v>
      </c>
      <c r="Q442" s="13" t="s">
        <v>1369</v>
      </c>
      <c r="R442" s="13" t="s">
        <v>1370</v>
      </c>
      <c r="S442" s="13"/>
    </row>
    <row r="443" spans="1:19" ht="19.899999999999999" customHeight="1">
      <c r="A443" s="213"/>
      <c r="B443" s="213"/>
      <c r="C443" s="214"/>
      <c r="D443" s="214"/>
      <c r="E443" s="214"/>
      <c r="F443" s="214"/>
      <c r="G443" s="214"/>
      <c r="H443" s="214"/>
      <c r="I443" s="214"/>
      <c r="J443" s="213"/>
      <c r="K443" s="218"/>
      <c r="L443" s="218"/>
      <c r="M443" s="13" t="s">
        <v>610</v>
      </c>
      <c r="N443" s="13" t="s">
        <v>563</v>
      </c>
      <c r="O443" s="13" t="s">
        <v>524</v>
      </c>
      <c r="P443" s="13" t="s">
        <v>509</v>
      </c>
      <c r="Q443" s="13" t="s">
        <v>611</v>
      </c>
      <c r="R443" s="13" t="s">
        <v>1371</v>
      </c>
      <c r="S443" s="13"/>
    </row>
    <row r="444" spans="1:19" ht="19.899999999999999" customHeight="1">
      <c r="A444" s="213"/>
      <c r="B444" s="213"/>
      <c r="C444" s="214"/>
      <c r="D444" s="214"/>
      <c r="E444" s="214"/>
      <c r="F444" s="214"/>
      <c r="G444" s="214"/>
      <c r="H444" s="214"/>
      <c r="I444" s="214"/>
      <c r="J444" s="213"/>
      <c r="K444" s="218"/>
      <c r="L444" s="218" t="s">
        <v>522</v>
      </c>
      <c r="M444" s="13" t="s">
        <v>1372</v>
      </c>
      <c r="N444" s="13" t="s">
        <v>563</v>
      </c>
      <c r="O444" s="13" t="s">
        <v>524</v>
      </c>
      <c r="P444" s="13" t="s">
        <v>509</v>
      </c>
      <c r="Q444" s="13" t="s">
        <v>1373</v>
      </c>
      <c r="R444" s="13" t="s">
        <v>1371</v>
      </c>
      <c r="S444" s="13"/>
    </row>
    <row r="445" spans="1:19" ht="19.899999999999999" customHeight="1">
      <c r="A445" s="213"/>
      <c r="B445" s="213"/>
      <c r="C445" s="214"/>
      <c r="D445" s="214"/>
      <c r="E445" s="214"/>
      <c r="F445" s="214"/>
      <c r="G445" s="214"/>
      <c r="H445" s="214"/>
      <c r="I445" s="214"/>
      <c r="J445" s="213"/>
      <c r="K445" s="218"/>
      <c r="L445" s="218"/>
      <c r="M445" s="13" t="s">
        <v>1374</v>
      </c>
      <c r="N445" s="13" t="s">
        <v>563</v>
      </c>
      <c r="O445" s="13" t="s">
        <v>524</v>
      </c>
      <c r="P445" s="13" t="s">
        <v>509</v>
      </c>
      <c r="Q445" s="13" t="s">
        <v>1375</v>
      </c>
      <c r="R445" s="13" t="s">
        <v>1371</v>
      </c>
      <c r="S445" s="13"/>
    </row>
    <row r="446" spans="1:19" ht="19.899999999999999" customHeight="1">
      <c r="A446" s="213"/>
      <c r="B446" s="213"/>
      <c r="C446" s="214"/>
      <c r="D446" s="214"/>
      <c r="E446" s="214"/>
      <c r="F446" s="214"/>
      <c r="G446" s="214"/>
      <c r="H446" s="214"/>
      <c r="I446" s="214"/>
      <c r="J446" s="213"/>
      <c r="K446" s="218" t="s">
        <v>528</v>
      </c>
      <c r="L446" s="35" t="s">
        <v>529</v>
      </c>
      <c r="M446" s="13"/>
      <c r="N446" s="13"/>
      <c r="O446" s="13"/>
      <c r="P446" s="13"/>
      <c r="Q446" s="13"/>
      <c r="R446" s="13"/>
      <c r="S446" s="13"/>
    </row>
    <row r="447" spans="1:19" ht="19.899999999999999" customHeight="1">
      <c r="A447" s="213"/>
      <c r="B447" s="213"/>
      <c r="C447" s="214"/>
      <c r="D447" s="214"/>
      <c r="E447" s="214"/>
      <c r="F447" s="214"/>
      <c r="G447" s="214"/>
      <c r="H447" s="214"/>
      <c r="I447" s="214"/>
      <c r="J447" s="213"/>
      <c r="K447" s="218"/>
      <c r="L447" s="35" t="s">
        <v>530</v>
      </c>
      <c r="M447" s="13" t="s">
        <v>1376</v>
      </c>
      <c r="N447" s="13" t="s">
        <v>527</v>
      </c>
      <c r="O447" s="13" t="s">
        <v>532</v>
      </c>
      <c r="P447" s="13" t="s">
        <v>535</v>
      </c>
      <c r="Q447" s="13" t="s">
        <v>1377</v>
      </c>
      <c r="R447" s="13" t="s">
        <v>1528</v>
      </c>
      <c r="S447" s="13"/>
    </row>
    <row r="448" spans="1:19" ht="19.899999999999999" customHeight="1">
      <c r="A448" s="213"/>
      <c r="B448" s="213"/>
      <c r="C448" s="214"/>
      <c r="D448" s="214"/>
      <c r="E448" s="214"/>
      <c r="F448" s="214"/>
      <c r="G448" s="214"/>
      <c r="H448" s="214"/>
      <c r="I448" s="214"/>
      <c r="J448" s="213"/>
      <c r="K448" s="218"/>
      <c r="L448" s="35" t="s">
        <v>536</v>
      </c>
      <c r="M448" s="13" t="s">
        <v>1379</v>
      </c>
      <c r="N448" s="13" t="s">
        <v>548</v>
      </c>
      <c r="O448" s="13" t="s">
        <v>630</v>
      </c>
      <c r="P448" s="13" t="s">
        <v>509</v>
      </c>
      <c r="Q448" s="13" t="s">
        <v>1380</v>
      </c>
      <c r="R448" s="13" t="s">
        <v>1528</v>
      </c>
      <c r="S448" s="13"/>
    </row>
    <row r="449" spans="1:19" ht="19.899999999999999" customHeight="1">
      <c r="A449" s="213"/>
      <c r="B449" s="213"/>
      <c r="C449" s="214"/>
      <c r="D449" s="214"/>
      <c r="E449" s="214"/>
      <c r="F449" s="214"/>
      <c r="G449" s="214"/>
      <c r="H449" s="214"/>
      <c r="I449" s="214"/>
      <c r="J449" s="213"/>
      <c r="K449" s="218"/>
      <c r="L449" s="35" t="s">
        <v>537</v>
      </c>
      <c r="M449" s="13" t="s">
        <v>612</v>
      </c>
      <c r="N449" s="13" t="s">
        <v>527</v>
      </c>
      <c r="O449" s="13" t="s">
        <v>532</v>
      </c>
      <c r="P449" s="13" t="s">
        <v>535</v>
      </c>
      <c r="Q449" s="13" t="s">
        <v>1673</v>
      </c>
      <c r="R449" s="13" t="s">
        <v>1528</v>
      </c>
      <c r="S449" s="13"/>
    </row>
    <row r="450" spans="1:19" ht="19.899999999999999" customHeight="1">
      <c r="A450" s="213"/>
      <c r="B450" s="213"/>
      <c r="C450" s="214"/>
      <c r="D450" s="214"/>
      <c r="E450" s="214"/>
      <c r="F450" s="214"/>
      <c r="G450" s="214"/>
      <c r="H450" s="214"/>
      <c r="I450" s="214"/>
      <c r="J450" s="213"/>
      <c r="K450" s="218" t="s">
        <v>542</v>
      </c>
      <c r="L450" s="218" t="s">
        <v>543</v>
      </c>
      <c r="M450" s="13" t="s">
        <v>1381</v>
      </c>
      <c r="N450" s="13" t="s">
        <v>548</v>
      </c>
      <c r="O450" s="13" t="s">
        <v>545</v>
      </c>
      <c r="P450" s="13" t="s">
        <v>509</v>
      </c>
      <c r="Q450" s="13" t="s">
        <v>1382</v>
      </c>
      <c r="R450" s="13" t="s">
        <v>1371</v>
      </c>
      <c r="S450" s="13"/>
    </row>
    <row r="451" spans="1:19" ht="19.899999999999999" customHeight="1">
      <c r="A451" s="213"/>
      <c r="B451" s="213"/>
      <c r="C451" s="214"/>
      <c r="D451" s="214"/>
      <c r="E451" s="214"/>
      <c r="F451" s="214"/>
      <c r="G451" s="214"/>
      <c r="H451" s="214"/>
      <c r="I451" s="214"/>
      <c r="J451" s="213"/>
      <c r="K451" s="218"/>
      <c r="L451" s="218"/>
      <c r="M451" s="13" t="s">
        <v>1383</v>
      </c>
      <c r="N451" s="13" t="s">
        <v>548</v>
      </c>
      <c r="O451" s="13" t="s">
        <v>545</v>
      </c>
      <c r="P451" s="13" t="s">
        <v>509</v>
      </c>
      <c r="Q451" s="13" t="s">
        <v>1384</v>
      </c>
      <c r="R451" s="13" t="s">
        <v>1371</v>
      </c>
      <c r="S451" s="13"/>
    </row>
    <row r="452" spans="1:19" ht="19.899999999999999" customHeight="1">
      <c r="A452" s="213" t="s">
        <v>1264</v>
      </c>
      <c r="B452" s="213" t="s">
        <v>1265</v>
      </c>
      <c r="C452" s="214">
        <v>1929.0632539999999</v>
      </c>
      <c r="D452" s="214">
        <v>1929.0632539999999</v>
      </c>
      <c r="E452" s="214"/>
      <c r="F452" s="214"/>
      <c r="G452" s="214"/>
      <c r="H452" s="214">
        <v>1921.8632540000001</v>
      </c>
      <c r="I452" s="214">
        <v>7.2</v>
      </c>
      <c r="J452" s="213" t="s">
        <v>1674</v>
      </c>
      <c r="K452" s="213" t="s">
        <v>504</v>
      </c>
      <c r="L452" s="13" t="s">
        <v>505</v>
      </c>
      <c r="M452" s="13" t="s">
        <v>1675</v>
      </c>
      <c r="N452" s="13" t="s">
        <v>556</v>
      </c>
      <c r="O452" s="13" t="s">
        <v>1676</v>
      </c>
      <c r="P452" s="13" t="s">
        <v>555</v>
      </c>
      <c r="Q452" s="13" t="s">
        <v>1677</v>
      </c>
      <c r="R452" s="13" t="s">
        <v>1678</v>
      </c>
      <c r="S452" s="13" t="s">
        <v>815</v>
      </c>
    </row>
    <row r="453" spans="1:19" ht="19.899999999999999" customHeight="1">
      <c r="A453" s="213"/>
      <c r="B453" s="213"/>
      <c r="C453" s="214"/>
      <c r="D453" s="214"/>
      <c r="E453" s="214"/>
      <c r="F453" s="214"/>
      <c r="G453" s="214"/>
      <c r="H453" s="214"/>
      <c r="I453" s="214"/>
      <c r="J453" s="213"/>
      <c r="K453" s="213"/>
      <c r="L453" s="13" t="s">
        <v>511</v>
      </c>
      <c r="M453" s="13"/>
      <c r="N453" s="13"/>
      <c r="O453" s="13"/>
      <c r="P453" s="13"/>
      <c r="Q453" s="13"/>
      <c r="R453" s="13"/>
      <c r="S453" s="13"/>
    </row>
    <row r="454" spans="1:19" ht="19.899999999999999" customHeight="1">
      <c r="A454" s="213"/>
      <c r="B454" s="213"/>
      <c r="C454" s="214"/>
      <c r="D454" s="214"/>
      <c r="E454" s="214"/>
      <c r="F454" s="214"/>
      <c r="G454" s="214"/>
      <c r="H454" s="214"/>
      <c r="I454" s="214"/>
      <c r="J454" s="213"/>
      <c r="K454" s="213"/>
      <c r="L454" s="13" t="s">
        <v>512</v>
      </c>
      <c r="M454" s="13"/>
      <c r="N454" s="13"/>
      <c r="O454" s="13"/>
      <c r="P454" s="13"/>
      <c r="Q454" s="13"/>
      <c r="R454" s="13"/>
      <c r="S454" s="13"/>
    </row>
    <row r="455" spans="1:19" ht="19.5" customHeight="1">
      <c r="A455" s="213"/>
      <c r="B455" s="213"/>
      <c r="C455" s="214"/>
      <c r="D455" s="214"/>
      <c r="E455" s="214"/>
      <c r="F455" s="214"/>
      <c r="G455" s="214"/>
      <c r="H455" s="214"/>
      <c r="I455" s="214"/>
      <c r="J455" s="213"/>
      <c r="K455" s="218" t="s">
        <v>513</v>
      </c>
      <c r="L455" s="218" t="s">
        <v>514</v>
      </c>
      <c r="M455" s="13" t="s">
        <v>1679</v>
      </c>
      <c r="N455" s="13" t="s">
        <v>556</v>
      </c>
      <c r="O455" s="13" t="s">
        <v>585</v>
      </c>
      <c r="P455" s="13" t="s">
        <v>1680</v>
      </c>
      <c r="Q455" s="13" t="s">
        <v>1681</v>
      </c>
      <c r="R455" s="13" t="s">
        <v>1682</v>
      </c>
      <c r="S455" s="13" t="s">
        <v>630</v>
      </c>
    </row>
    <row r="456" spans="1:19" ht="19.5" customHeight="1">
      <c r="A456" s="213"/>
      <c r="B456" s="213"/>
      <c r="C456" s="214"/>
      <c r="D456" s="214"/>
      <c r="E456" s="214"/>
      <c r="F456" s="214"/>
      <c r="G456" s="214"/>
      <c r="H456" s="214"/>
      <c r="I456" s="214"/>
      <c r="J456" s="213"/>
      <c r="K456" s="218"/>
      <c r="L456" s="218"/>
      <c r="M456" s="13" t="s">
        <v>1347</v>
      </c>
      <c r="N456" s="13" t="s">
        <v>548</v>
      </c>
      <c r="O456" s="13" t="s">
        <v>630</v>
      </c>
      <c r="P456" s="13" t="s">
        <v>1324</v>
      </c>
      <c r="Q456" s="13" t="s">
        <v>1683</v>
      </c>
      <c r="R456" s="13" t="s">
        <v>1684</v>
      </c>
      <c r="S456" s="13" t="s">
        <v>630</v>
      </c>
    </row>
    <row r="457" spans="1:19" ht="19.899999999999999" customHeight="1">
      <c r="A457" s="213"/>
      <c r="B457" s="213"/>
      <c r="C457" s="214"/>
      <c r="D457" s="214"/>
      <c r="E457" s="214"/>
      <c r="F457" s="214"/>
      <c r="G457" s="214"/>
      <c r="H457" s="214"/>
      <c r="I457" s="214"/>
      <c r="J457" s="213"/>
      <c r="K457" s="218"/>
      <c r="L457" s="218"/>
      <c r="M457" s="13" t="s">
        <v>894</v>
      </c>
      <c r="N457" s="13" t="s">
        <v>563</v>
      </c>
      <c r="O457" s="13" t="s">
        <v>524</v>
      </c>
      <c r="P457" s="13" t="s">
        <v>509</v>
      </c>
      <c r="Q457" s="13" t="s">
        <v>895</v>
      </c>
      <c r="R457" s="13" t="s">
        <v>1685</v>
      </c>
      <c r="S457" s="13" t="s">
        <v>630</v>
      </c>
    </row>
    <row r="458" spans="1:19" ht="19.899999999999999" customHeight="1">
      <c r="A458" s="213"/>
      <c r="B458" s="213"/>
      <c r="C458" s="214"/>
      <c r="D458" s="214"/>
      <c r="E458" s="214"/>
      <c r="F458" s="214"/>
      <c r="G458" s="214"/>
      <c r="H458" s="214"/>
      <c r="I458" s="214"/>
      <c r="J458" s="213"/>
      <c r="K458" s="218"/>
      <c r="L458" s="218" t="s">
        <v>518</v>
      </c>
      <c r="M458" s="13" t="s">
        <v>1686</v>
      </c>
      <c r="N458" s="13" t="s">
        <v>548</v>
      </c>
      <c r="O458" s="13" t="s">
        <v>670</v>
      </c>
      <c r="P458" s="13" t="s">
        <v>509</v>
      </c>
      <c r="Q458" s="13" t="s">
        <v>1687</v>
      </c>
      <c r="R458" s="13" t="s">
        <v>1688</v>
      </c>
      <c r="S458" s="13" t="s">
        <v>630</v>
      </c>
    </row>
    <row r="459" spans="1:19" ht="19.899999999999999" customHeight="1">
      <c r="A459" s="213"/>
      <c r="B459" s="213"/>
      <c r="C459" s="214"/>
      <c r="D459" s="214"/>
      <c r="E459" s="214"/>
      <c r="F459" s="214"/>
      <c r="G459" s="214"/>
      <c r="H459" s="214"/>
      <c r="I459" s="214"/>
      <c r="J459" s="213"/>
      <c r="K459" s="218"/>
      <c r="L459" s="218"/>
      <c r="M459" s="13" t="s">
        <v>897</v>
      </c>
      <c r="N459" s="13" t="s">
        <v>563</v>
      </c>
      <c r="O459" s="13" t="s">
        <v>524</v>
      </c>
      <c r="P459" s="13" t="s">
        <v>509</v>
      </c>
      <c r="Q459" s="13" t="s">
        <v>898</v>
      </c>
      <c r="R459" s="13" t="s">
        <v>1689</v>
      </c>
      <c r="S459" s="13" t="s">
        <v>630</v>
      </c>
    </row>
    <row r="460" spans="1:19" ht="19.899999999999999" customHeight="1">
      <c r="A460" s="213"/>
      <c r="B460" s="213"/>
      <c r="C460" s="214"/>
      <c r="D460" s="214"/>
      <c r="E460" s="214"/>
      <c r="F460" s="214"/>
      <c r="G460" s="214"/>
      <c r="H460" s="214"/>
      <c r="I460" s="214"/>
      <c r="J460" s="213"/>
      <c r="K460" s="218"/>
      <c r="L460" s="218" t="s">
        <v>522</v>
      </c>
      <c r="M460" s="13" t="s">
        <v>1372</v>
      </c>
      <c r="N460" s="13" t="s">
        <v>548</v>
      </c>
      <c r="O460" s="13" t="s">
        <v>524</v>
      </c>
      <c r="P460" s="13" t="s">
        <v>509</v>
      </c>
      <c r="Q460" s="13" t="s">
        <v>1373</v>
      </c>
      <c r="R460" s="13" t="s">
        <v>1690</v>
      </c>
      <c r="S460" s="13" t="s">
        <v>630</v>
      </c>
    </row>
    <row r="461" spans="1:19" ht="19.899999999999999" customHeight="1">
      <c r="A461" s="213"/>
      <c r="B461" s="213"/>
      <c r="C461" s="214"/>
      <c r="D461" s="214"/>
      <c r="E461" s="214"/>
      <c r="F461" s="214"/>
      <c r="G461" s="214"/>
      <c r="H461" s="214"/>
      <c r="I461" s="214"/>
      <c r="J461" s="213"/>
      <c r="K461" s="218"/>
      <c r="L461" s="218"/>
      <c r="M461" s="13" t="s">
        <v>1374</v>
      </c>
      <c r="N461" s="13" t="s">
        <v>563</v>
      </c>
      <c r="O461" s="13" t="s">
        <v>524</v>
      </c>
      <c r="P461" s="13" t="s">
        <v>509</v>
      </c>
      <c r="Q461" s="13" t="s">
        <v>1375</v>
      </c>
      <c r="R461" s="13" t="s">
        <v>1691</v>
      </c>
      <c r="S461" s="13" t="s">
        <v>630</v>
      </c>
    </row>
    <row r="462" spans="1:19" ht="19.899999999999999" customHeight="1">
      <c r="A462" s="213"/>
      <c r="B462" s="213"/>
      <c r="C462" s="214"/>
      <c r="D462" s="214"/>
      <c r="E462" s="214"/>
      <c r="F462" s="214"/>
      <c r="G462" s="214"/>
      <c r="H462" s="214"/>
      <c r="I462" s="214"/>
      <c r="J462" s="213"/>
      <c r="K462" s="218" t="s">
        <v>528</v>
      </c>
      <c r="L462" s="35" t="s">
        <v>529</v>
      </c>
      <c r="M462" s="13"/>
      <c r="N462" s="13"/>
      <c r="O462" s="13"/>
      <c r="P462" s="13"/>
      <c r="Q462" s="13"/>
      <c r="R462" s="13"/>
      <c r="S462" s="13"/>
    </row>
    <row r="463" spans="1:19" ht="19.899999999999999" customHeight="1">
      <c r="A463" s="213"/>
      <c r="B463" s="213"/>
      <c r="C463" s="214"/>
      <c r="D463" s="214"/>
      <c r="E463" s="214"/>
      <c r="F463" s="214"/>
      <c r="G463" s="214"/>
      <c r="H463" s="214"/>
      <c r="I463" s="214"/>
      <c r="J463" s="213"/>
      <c r="K463" s="218"/>
      <c r="L463" s="35" t="s">
        <v>530</v>
      </c>
      <c r="M463" s="13" t="s">
        <v>1692</v>
      </c>
      <c r="N463" s="13" t="s">
        <v>548</v>
      </c>
      <c r="O463" s="13" t="s">
        <v>524</v>
      </c>
      <c r="P463" s="13" t="s">
        <v>509</v>
      </c>
      <c r="Q463" s="13" t="s">
        <v>1693</v>
      </c>
      <c r="R463" s="13" t="s">
        <v>1694</v>
      </c>
      <c r="S463" s="13" t="s">
        <v>710</v>
      </c>
    </row>
    <row r="464" spans="1:19" ht="19.899999999999999" customHeight="1">
      <c r="A464" s="213"/>
      <c r="B464" s="213"/>
      <c r="C464" s="214"/>
      <c r="D464" s="214"/>
      <c r="E464" s="214"/>
      <c r="F464" s="214"/>
      <c r="G464" s="214"/>
      <c r="H464" s="214"/>
      <c r="I464" s="214"/>
      <c r="J464" s="213"/>
      <c r="K464" s="218"/>
      <c r="L464" s="35" t="s">
        <v>536</v>
      </c>
      <c r="M464" s="13"/>
      <c r="N464" s="13"/>
      <c r="O464" s="13"/>
      <c r="P464" s="13"/>
      <c r="Q464" s="13"/>
      <c r="R464" s="13"/>
      <c r="S464" s="13"/>
    </row>
    <row r="465" spans="1:19" ht="29.25" customHeight="1">
      <c r="A465" s="213"/>
      <c r="B465" s="213"/>
      <c r="C465" s="214"/>
      <c r="D465" s="214"/>
      <c r="E465" s="214"/>
      <c r="F465" s="214"/>
      <c r="G465" s="214"/>
      <c r="H465" s="214"/>
      <c r="I465" s="214"/>
      <c r="J465" s="213"/>
      <c r="K465" s="218"/>
      <c r="L465" s="35" t="s">
        <v>537</v>
      </c>
      <c r="M465" s="13" t="s">
        <v>1695</v>
      </c>
      <c r="N465" s="13" t="s">
        <v>527</v>
      </c>
      <c r="O465" s="13" t="s">
        <v>524</v>
      </c>
      <c r="P465" s="13" t="s">
        <v>509</v>
      </c>
      <c r="Q465" s="13" t="s">
        <v>1417</v>
      </c>
      <c r="R465" s="13" t="s">
        <v>1696</v>
      </c>
      <c r="S465" s="13" t="s">
        <v>710</v>
      </c>
    </row>
    <row r="466" spans="1:19" ht="19.899999999999999" customHeight="1">
      <c r="A466" s="213"/>
      <c r="B466" s="213"/>
      <c r="C466" s="214"/>
      <c r="D466" s="214"/>
      <c r="E466" s="214"/>
      <c r="F466" s="214"/>
      <c r="G466" s="214"/>
      <c r="H466" s="214"/>
      <c r="I466" s="214"/>
      <c r="J466" s="213"/>
      <c r="K466" s="35" t="s">
        <v>542</v>
      </c>
      <c r="L466" s="35" t="s">
        <v>543</v>
      </c>
      <c r="M466" s="13" t="s">
        <v>1381</v>
      </c>
      <c r="N466" s="13" t="s">
        <v>548</v>
      </c>
      <c r="O466" s="13" t="s">
        <v>545</v>
      </c>
      <c r="P466" s="13" t="s">
        <v>509</v>
      </c>
      <c r="Q466" s="13" t="s">
        <v>1382</v>
      </c>
      <c r="R466" s="13" t="s">
        <v>1697</v>
      </c>
      <c r="S466" s="13" t="s">
        <v>710</v>
      </c>
    </row>
    <row r="467" spans="1:19" ht="19.899999999999999" customHeight="1">
      <c r="A467" s="213" t="s">
        <v>1267</v>
      </c>
      <c r="B467" s="213" t="s">
        <v>1698</v>
      </c>
      <c r="C467" s="214">
        <v>1996.284482</v>
      </c>
      <c r="D467" s="214">
        <v>1996.284482</v>
      </c>
      <c r="E467" s="214"/>
      <c r="F467" s="214"/>
      <c r="G467" s="214"/>
      <c r="H467" s="214">
        <v>1996.284482</v>
      </c>
      <c r="I467" s="214"/>
      <c r="J467" s="213" t="s">
        <v>1699</v>
      </c>
      <c r="K467" s="213" t="s">
        <v>504</v>
      </c>
      <c r="L467" s="13" t="s">
        <v>505</v>
      </c>
      <c r="M467" s="13" t="s">
        <v>551</v>
      </c>
      <c r="N467" s="13" t="s">
        <v>556</v>
      </c>
      <c r="O467" s="13" t="s">
        <v>1700</v>
      </c>
      <c r="P467" s="13" t="s">
        <v>555</v>
      </c>
      <c r="Q467" s="13" t="s">
        <v>1701</v>
      </c>
      <c r="R467" s="13" t="s">
        <v>1346</v>
      </c>
      <c r="S467" s="13"/>
    </row>
    <row r="468" spans="1:19" ht="19.899999999999999" customHeight="1">
      <c r="A468" s="213"/>
      <c r="B468" s="213"/>
      <c r="C468" s="214"/>
      <c r="D468" s="214"/>
      <c r="E468" s="214"/>
      <c r="F468" s="214"/>
      <c r="G468" s="214"/>
      <c r="H468" s="214"/>
      <c r="I468" s="214"/>
      <c r="J468" s="213"/>
      <c r="K468" s="213"/>
      <c r="L468" s="13" t="s">
        <v>511</v>
      </c>
      <c r="M468" s="13"/>
      <c r="N468" s="13"/>
      <c r="O468" s="13"/>
      <c r="P468" s="13"/>
      <c r="Q468" s="13"/>
      <c r="R468" s="13"/>
      <c r="S468" s="13"/>
    </row>
    <row r="469" spans="1:19" ht="19.899999999999999" customHeight="1">
      <c r="A469" s="213"/>
      <c r="B469" s="213"/>
      <c r="C469" s="214"/>
      <c r="D469" s="214"/>
      <c r="E469" s="214"/>
      <c r="F469" s="214"/>
      <c r="G469" s="214"/>
      <c r="H469" s="214"/>
      <c r="I469" s="214"/>
      <c r="J469" s="213"/>
      <c r="K469" s="213"/>
      <c r="L469" s="13" t="s">
        <v>512</v>
      </c>
      <c r="M469" s="13"/>
      <c r="N469" s="13"/>
      <c r="O469" s="13"/>
      <c r="P469" s="13"/>
      <c r="Q469" s="13"/>
      <c r="R469" s="13"/>
      <c r="S469" s="13"/>
    </row>
    <row r="470" spans="1:19" ht="19.899999999999999" customHeight="1">
      <c r="A470" s="213"/>
      <c r="B470" s="213"/>
      <c r="C470" s="214"/>
      <c r="D470" s="214"/>
      <c r="E470" s="214"/>
      <c r="F470" s="214"/>
      <c r="G470" s="214"/>
      <c r="H470" s="214"/>
      <c r="I470" s="214"/>
      <c r="J470" s="213"/>
      <c r="K470" s="218" t="s">
        <v>513</v>
      </c>
      <c r="L470" s="218" t="s">
        <v>514</v>
      </c>
      <c r="M470" s="13" t="s">
        <v>1702</v>
      </c>
      <c r="N470" s="13" t="s">
        <v>548</v>
      </c>
      <c r="O470" s="13" t="s">
        <v>1703</v>
      </c>
      <c r="P470" s="13" t="s">
        <v>637</v>
      </c>
      <c r="Q470" s="13" t="s">
        <v>1704</v>
      </c>
      <c r="R470" s="13" t="s">
        <v>1705</v>
      </c>
      <c r="S470" s="13"/>
    </row>
    <row r="471" spans="1:19" ht="19.899999999999999" customHeight="1">
      <c r="A471" s="213"/>
      <c r="B471" s="213"/>
      <c r="C471" s="214"/>
      <c r="D471" s="214"/>
      <c r="E471" s="214"/>
      <c r="F471" s="214"/>
      <c r="G471" s="214"/>
      <c r="H471" s="214"/>
      <c r="I471" s="214"/>
      <c r="J471" s="213"/>
      <c r="K471" s="218"/>
      <c r="L471" s="218"/>
      <c r="M471" s="13" t="s">
        <v>1706</v>
      </c>
      <c r="N471" s="13" t="s">
        <v>548</v>
      </c>
      <c r="O471" s="13" t="s">
        <v>1703</v>
      </c>
      <c r="P471" s="13" t="s">
        <v>637</v>
      </c>
      <c r="Q471" s="13" t="s">
        <v>1707</v>
      </c>
      <c r="R471" s="13" t="s">
        <v>1708</v>
      </c>
      <c r="S471" s="13"/>
    </row>
    <row r="472" spans="1:19" ht="19.5" customHeight="1">
      <c r="A472" s="213"/>
      <c r="B472" s="213"/>
      <c r="C472" s="214"/>
      <c r="D472" s="214"/>
      <c r="E472" s="214"/>
      <c r="F472" s="214"/>
      <c r="G472" s="214"/>
      <c r="H472" s="214"/>
      <c r="I472" s="214"/>
      <c r="J472" s="213"/>
      <c r="K472" s="218"/>
      <c r="L472" s="218"/>
      <c r="M472" s="13" t="s">
        <v>1347</v>
      </c>
      <c r="N472" s="13" t="s">
        <v>548</v>
      </c>
      <c r="O472" s="13" t="s">
        <v>710</v>
      </c>
      <c r="P472" s="13" t="s">
        <v>760</v>
      </c>
      <c r="Q472" s="13" t="s">
        <v>1348</v>
      </c>
      <c r="R472" s="13" t="s">
        <v>1349</v>
      </c>
      <c r="S472" s="13"/>
    </row>
    <row r="473" spans="1:19" ht="19.899999999999999" customHeight="1">
      <c r="A473" s="213"/>
      <c r="B473" s="213"/>
      <c r="C473" s="214"/>
      <c r="D473" s="214"/>
      <c r="E473" s="214"/>
      <c r="F473" s="214"/>
      <c r="G473" s="214"/>
      <c r="H473" s="214"/>
      <c r="I473" s="214"/>
      <c r="J473" s="213"/>
      <c r="K473" s="218"/>
      <c r="L473" s="218"/>
      <c r="M473" s="13" t="s">
        <v>1350</v>
      </c>
      <c r="N473" s="13" t="s">
        <v>548</v>
      </c>
      <c r="O473" s="13" t="s">
        <v>1000</v>
      </c>
      <c r="P473" s="13" t="s">
        <v>637</v>
      </c>
      <c r="Q473" s="13" t="s">
        <v>1709</v>
      </c>
      <c r="R473" s="13" t="s">
        <v>1353</v>
      </c>
      <c r="S473" s="13"/>
    </row>
    <row r="474" spans="1:19" ht="19.899999999999999" customHeight="1">
      <c r="A474" s="213"/>
      <c r="B474" s="213"/>
      <c r="C474" s="214"/>
      <c r="D474" s="214"/>
      <c r="E474" s="214"/>
      <c r="F474" s="214"/>
      <c r="G474" s="214"/>
      <c r="H474" s="214"/>
      <c r="I474" s="214"/>
      <c r="J474" s="213"/>
      <c r="K474" s="218"/>
      <c r="L474" s="218"/>
      <c r="M474" s="13" t="s">
        <v>1354</v>
      </c>
      <c r="N474" s="13" t="s">
        <v>548</v>
      </c>
      <c r="O474" s="13" t="s">
        <v>1389</v>
      </c>
      <c r="P474" s="13" t="s">
        <v>637</v>
      </c>
      <c r="Q474" s="13" t="s">
        <v>1355</v>
      </c>
      <c r="R474" s="13" t="s">
        <v>1353</v>
      </c>
      <c r="S474" s="13"/>
    </row>
    <row r="475" spans="1:19" ht="19.899999999999999" customHeight="1">
      <c r="A475" s="213"/>
      <c r="B475" s="213"/>
      <c r="C475" s="214"/>
      <c r="D475" s="214"/>
      <c r="E475" s="214"/>
      <c r="F475" s="214"/>
      <c r="G475" s="214"/>
      <c r="H475" s="214"/>
      <c r="I475" s="214"/>
      <c r="J475" s="213"/>
      <c r="K475" s="218"/>
      <c r="L475" s="218"/>
      <c r="M475" s="13" t="s">
        <v>1356</v>
      </c>
      <c r="N475" s="13" t="s">
        <v>548</v>
      </c>
      <c r="O475" s="13" t="s">
        <v>1357</v>
      </c>
      <c r="P475" s="13" t="s">
        <v>1358</v>
      </c>
      <c r="Q475" s="13" t="s">
        <v>1359</v>
      </c>
      <c r="R475" s="13" t="s">
        <v>1360</v>
      </c>
      <c r="S475" s="13"/>
    </row>
    <row r="476" spans="1:19" ht="19.5" customHeight="1">
      <c r="A476" s="213"/>
      <c r="B476" s="213"/>
      <c r="C476" s="214"/>
      <c r="D476" s="214"/>
      <c r="E476" s="214"/>
      <c r="F476" s="214"/>
      <c r="G476" s="214"/>
      <c r="H476" s="214"/>
      <c r="I476" s="214"/>
      <c r="J476" s="213"/>
      <c r="K476" s="218"/>
      <c r="L476" s="218"/>
      <c r="M476" s="13" t="s">
        <v>1361</v>
      </c>
      <c r="N476" s="13" t="s">
        <v>548</v>
      </c>
      <c r="O476" s="13" t="s">
        <v>1146</v>
      </c>
      <c r="P476" s="13" t="s">
        <v>588</v>
      </c>
      <c r="Q476" s="13" t="s">
        <v>1362</v>
      </c>
      <c r="R476" s="13" t="s">
        <v>1363</v>
      </c>
      <c r="S476" s="13"/>
    </row>
    <row r="477" spans="1:19" ht="19.5" customHeight="1">
      <c r="A477" s="213"/>
      <c r="B477" s="213"/>
      <c r="C477" s="214"/>
      <c r="D477" s="214"/>
      <c r="E477" s="214"/>
      <c r="F477" s="214"/>
      <c r="G477" s="214"/>
      <c r="H477" s="214"/>
      <c r="I477" s="214"/>
      <c r="J477" s="213"/>
      <c r="K477" s="218"/>
      <c r="L477" s="218" t="s">
        <v>518</v>
      </c>
      <c r="M477" s="13" t="s">
        <v>1311</v>
      </c>
      <c r="N477" s="13" t="s">
        <v>563</v>
      </c>
      <c r="O477" s="13" t="s">
        <v>524</v>
      </c>
      <c r="P477" s="13" t="s">
        <v>509</v>
      </c>
      <c r="Q477" s="13" t="s">
        <v>1710</v>
      </c>
      <c r="R477" s="13" t="s">
        <v>1367</v>
      </c>
      <c r="S477" s="13"/>
    </row>
    <row r="478" spans="1:19" ht="19.899999999999999" customHeight="1">
      <c r="A478" s="213"/>
      <c r="B478" s="213"/>
      <c r="C478" s="214"/>
      <c r="D478" s="214"/>
      <c r="E478" s="214"/>
      <c r="F478" s="214"/>
      <c r="G478" s="214"/>
      <c r="H478" s="214"/>
      <c r="I478" s="214"/>
      <c r="J478" s="213"/>
      <c r="K478" s="218"/>
      <c r="L478" s="218"/>
      <c r="M478" s="13" t="s">
        <v>610</v>
      </c>
      <c r="N478" s="13" t="s">
        <v>563</v>
      </c>
      <c r="O478" s="13" t="s">
        <v>524</v>
      </c>
      <c r="P478" s="13" t="s">
        <v>509</v>
      </c>
      <c r="Q478" s="13" t="s">
        <v>611</v>
      </c>
      <c r="R478" s="13" t="s">
        <v>1371</v>
      </c>
      <c r="S478" s="13"/>
    </row>
    <row r="479" spans="1:19" ht="19.899999999999999" customHeight="1">
      <c r="A479" s="213"/>
      <c r="B479" s="213"/>
      <c r="C479" s="214"/>
      <c r="D479" s="214"/>
      <c r="E479" s="214"/>
      <c r="F479" s="214"/>
      <c r="G479" s="214"/>
      <c r="H479" s="214"/>
      <c r="I479" s="214"/>
      <c r="J479" s="213"/>
      <c r="K479" s="218"/>
      <c r="L479" s="218" t="s">
        <v>522</v>
      </c>
      <c r="M479" s="13" t="s">
        <v>1372</v>
      </c>
      <c r="N479" s="13" t="s">
        <v>563</v>
      </c>
      <c r="O479" s="13" t="s">
        <v>524</v>
      </c>
      <c r="P479" s="13" t="s">
        <v>509</v>
      </c>
      <c r="Q479" s="13" t="s">
        <v>1373</v>
      </c>
      <c r="R479" s="13" t="s">
        <v>1371</v>
      </c>
      <c r="S479" s="13"/>
    </row>
    <row r="480" spans="1:19" ht="19.899999999999999" customHeight="1">
      <c r="A480" s="213"/>
      <c r="B480" s="213"/>
      <c r="C480" s="214"/>
      <c r="D480" s="214"/>
      <c r="E480" s="214"/>
      <c r="F480" s="214"/>
      <c r="G480" s="214"/>
      <c r="H480" s="214"/>
      <c r="I480" s="214"/>
      <c r="J480" s="213"/>
      <c r="K480" s="218"/>
      <c r="L480" s="218"/>
      <c r="M480" s="13" t="s">
        <v>1374</v>
      </c>
      <c r="N480" s="13" t="s">
        <v>563</v>
      </c>
      <c r="O480" s="13" t="s">
        <v>524</v>
      </c>
      <c r="P480" s="13" t="s">
        <v>509</v>
      </c>
      <c r="Q480" s="13" t="s">
        <v>1375</v>
      </c>
      <c r="R480" s="13" t="s">
        <v>1371</v>
      </c>
      <c r="S480" s="13"/>
    </row>
    <row r="481" spans="1:19" ht="19.899999999999999" customHeight="1">
      <c r="A481" s="213"/>
      <c r="B481" s="213"/>
      <c r="C481" s="214"/>
      <c r="D481" s="214"/>
      <c r="E481" s="214"/>
      <c r="F481" s="214"/>
      <c r="G481" s="214"/>
      <c r="H481" s="214"/>
      <c r="I481" s="214"/>
      <c r="J481" s="213"/>
      <c r="K481" s="218" t="s">
        <v>528</v>
      </c>
      <c r="L481" s="35" t="s">
        <v>529</v>
      </c>
      <c r="M481" s="13"/>
      <c r="N481" s="13"/>
      <c r="O481" s="13"/>
      <c r="P481" s="13"/>
      <c r="Q481" s="13"/>
      <c r="R481" s="13"/>
      <c r="S481" s="13"/>
    </row>
    <row r="482" spans="1:19" ht="19.899999999999999" customHeight="1">
      <c r="A482" s="213"/>
      <c r="B482" s="213"/>
      <c r="C482" s="214"/>
      <c r="D482" s="214"/>
      <c r="E482" s="214"/>
      <c r="F482" s="214"/>
      <c r="G482" s="214"/>
      <c r="H482" s="214"/>
      <c r="I482" s="214"/>
      <c r="J482" s="213"/>
      <c r="K482" s="218"/>
      <c r="L482" s="218" t="s">
        <v>530</v>
      </c>
      <c r="M482" s="13" t="s">
        <v>1376</v>
      </c>
      <c r="N482" s="13" t="s">
        <v>527</v>
      </c>
      <c r="O482" s="13" t="s">
        <v>532</v>
      </c>
      <c r="P482" s="13" t="s">
        <v>573</v>
      </c>
      <c r="Q482" s="13" t="s">
        <v>1377</v>
      </c>
      <c r="R482" s="13" t="s">
        <v>1528</v>
      </c>
      <c r="S482" s="13"/>
    </row>
    <row r="483" spans="1:19" ht="19.5" customHeight="1">
      <c r="A483" s="213"/>
      <c r="B483" s="213"/>
      <c r="C483" s="214"/>
      <c r="D483" s="214"/>
      <c r="E483" s="214"/>
      <c r="F483" s="214"/>
      <c r="G483" s="214"/>
      <c r="H483" s="214"/>
      <c r="I483" s="214"/>
      <c r="J483" s="213"/>
      <c r="K483" s="218"/>
      <c r="L483" s="218"/>
      <c r="M483" s="13" t="s">
        <v>1303</v>
      </c>
      <c r="N483" s="13" t="s">
        <v>556</v>
      </c>
      <c r="O483" s="13" t="s">
        <v>516</v>
      </c>
      <c r="P483" s="13" t="s">
        <v>509</v>
      </c>
      <c r="Q483" s="13" t="s">
        <v>1711</v>
      </c>
      <c r="R483" s="13" t="s">
        <v>1712</v>
      </c>
      <c r="S483" s="13"/>
    </row>
    <row r="484" spans="1:19" ht="19.899999999999999" customHeight="1">
      <c r="A484" s="213"/>
      <c r="B484" s="213"/>
      <c r="C484" s="214"/>
      <c r="D484" s="214"/>
      <c r="E484" s="214"/>
      <c r="F484" s="214"/>
      <c r="G484" s="214"/>
      <c r="H484" s="214"/>
      <c r="I484" s="214"/>
      <c r="J484" s="213"/>
      <c r="K484" s="218"/>
      <c r="L484" s="35" t="s">
        <v>536</v>
      </c>
      <c r="M484" s="13" t="s">
        <v>1379</v>
      </c>
      <c r="N484" s="13" t="s">
        <v>548</v>
      </c>
      <c r="O484" s="13" t="s">
        <v>630</v>
      </c>
      <c r="P484" s="13" t="s">
        <v>509</v>
      </c>
      <c r="Q484" s="13" t="s">
        <v>1380</v>
      </c>
      <c r="R484" s="13" t="s">
        <v>1615</v>
      </c>
      <c r="S484" s="13"/>
    </row>
    <row r="485" spans="1:19" ht="19.899999999999999" customHeight="1">
      <c r="A485" s="213"/>
      <c r="B485" s="213"/>
      <c r="C485" s="214"/>
      <c r="D485" s="214"/>
      <c r="E485" s="214"/>
      <c r="F485" s="214"/>
      <c r="G485" s="214"/>
      <c r="H485" s="214"/>
      <c r="I485" s="214"/>
      <c r="J485" s="213"/>
      <c r="K485" s="218"/>
      <c r="L485" s="35" t="s">
        <v>537</v>
      </c>
      <c r="M485" s="13"/>
      <c r="N485" s="13"/>
      <c r="O485" s="13"/>
      <c r="P485" s="13"/>
      <c r="Q485" s="13"/>
      <c r="R485" s="13"/>
      <c r="S485" s="13"/>
    </row>
    <row r="486" spans="1:19" ht="19.899999999999999" customHeight="1">
      <c r="A486" s="213"/>
      <c r="B486" s="213"/>
      <c r="C486" s="214"/>
      <c r="D486" s="214"/>
      <c r="E486" s="214"/>
      <c r="F486" s="214"/>
      <c r="G486" s="214"/>
      <c r="H486" s="214"/>
      <c r="I486" s="214"/>
      <c r="J486" s="213"/>
      <c r="K486" s="218" t="s">
        <v>542</v>
      </c>
      <c r="L486" s="218" t="s">
        <v>543</v>
      </c>
      <c r="M486" s="13" t="s">
        <v>1381</v>
      </c>
      <c r="N486" s="13" t="s">
        <v>548</v>
      </c>
      <c r="O486" s="13" t="s">
        <v>545</v>
      </c>
      <c r="P486" s="13" t="s">
        <v>509</v>
      </c>
      <c r="Q486" s="13" t="s">
        <v>1382</v>
      </c>
      <c r="R486" s="13" t="s">
        <v>1371</v>
      </c>
      <c r="S486" s="13"/>
    </row>
    <row r="487" spans="1:19" ht="19.899999999999999" customHeight="1">
      <c r="A487" s="213"/>
      <c r="B487" s="213"/>
      <c r="C487" s="214"/>
      <c r="D487" s="214"/>
      <c r="E487" s="214"/>
      <c r="F487" s="214"/>
      <c r="G487" s="214"/>
      <c r="H487" s="214"/>
      <c r="I487" s="214"/>
      <c r="J487" s="213"/>
      <c r="K487" s="218"/>
      <c r="L487" s="218"/>
      <c r="M487" s="13" t="s">
        <v>1383</v>
      </c>
      <c r="N487" s="13" t="s">
        <v>548</v>
      </c>
      <c r="O487" s="13" t="s">
        <v>545</v>
      </c>
      <c r="P487" s="13" t="s">
        <v>509</v>
      </c>
      <c r="Q487" s="13" t="s">
        <v>1384</v>
      </c>
      <c r="R487" s="13" t="s">
        <v>1371</v>
      </c>
      <c r="S487" s="13"/>
    </row>
    <row r="488" spans="1:19" ht="19.899999999999999" customHeight="1">
      <c r="A488" s="213"/>
      <c r="B488" s="213" t="s">
        <v>1268</v>
      </c>
      <c r="C488" s="214">
        <v>7.2</v>
      </c>
      <c r="D488" s="214">
        <v>7.2</v>
      </c>
      <c r="E488" s="214"/>
      <c r="F488" s="214"/>
      <c r="G488" s="214"/>
      <c r="H488" s="214"/>
      <c r="I488" s="214">
        <v>7.2</v>
      </c>
      <c r="J488" s="213" t="s">
        <v>1699</v>
      </c>
      <c r="K488" s="213" t="s">
        <v>504</v>
      </c>
      <c r="L488" s="13" t="s">
        <v>505</v>
      </c>
      <c r="M488" s="13" t="s">
        <v>551</v>
      </c>
      <c r="N488" s="13" t="s">
        <v>556</v>
      </c>
      <c r="O488" s="13" t="s">
        <v>1700</v>
      </c>
      <c r="P488" s="13" t="s">
        <v>555</v>
      </c>
      <c r="Q488" s="13" t="s">
        <v>1701</v>
      </c>
      <c r="R488" s="13" t="s">
        <v>1346</v>
      </c>
      <c r="S488" s="13"/>
    </row>
    <row r="489" spans="1:19" ht="19.899999999999999" customHeight="1">
      <c r="A489" s="213"/>
      <c r="B489" s="213"/>
      <c r="C489" s="214"/>
      <c r="D489" s="214"/>
      <c r="E489" s="214"/>
      <c r="F489" s="214"/>
      <c r="G489" s="214"/>
      <c r="H489" s="214"/>
      <c r="I489" s="214"/>
      <c r="J489" s="213"/>
      <c r="K489" s="213"/>
      <c r="L489" s="13" t="s">
        <v>511</v>
      </c>
      <c r="M489" s="13"/>
      <c r="N489" s="13"/>
      <c r="O489" s="13"/>
      <c r="P489" s="13"/>
      <c r="Q489" s="13"/>
      <c r="R489" s="13"/>
      <c r="S489" s="13"/>
    </row>
    <row r="490" spans="1:19" ht="19.899999999999999" customHeight="1">
      <c r="A490" s="213"/>
      <c r="B490" s="213"/>
      <c r="C490" s="214"/>
      <c r="D490" s="214"/>
      <c r="E490" s="214"/>
      <c r="F490" s="214"/>
      <c r="G490" s="214"/>
      <c r="H490" s="214"/>
      <c r="I490" s="214"/>
      <c r="J490" s="213"/>
      <c r="K490" s="213"/>
      <c r="L490" s="13" t="s">
        <v>512</v>
      </c>
      <c r="M490" s="13"/>
      <c r="N490" s="13"/>
      <c r="O490" s="13"/>
      <c r="P490" s="13"/>
      <c r="Q490" s="13"/>
      <c r="R490" s="13"/>
      <c r="S490" s="13"/>
    </row>
    <row r="491" spans="1:19" ht="19.899999999999999" customHeight="1">
      <c r="A491" s="213"/>
      <c r="B491" s="213"/>
      <c r="C491" s="214"/>
      <c r="D491" s="214"/>
      <c r="E491" s="214"/>
      <c r="F491" s="214"/>
      <c r="G491" s="214"/>
      <c r="H491" s="214"/>
      <c r="I491" s="214"/>
      <c r="J491" s="213"/>
      <c r="K491" s="218" t="s">
        <v>513</v>
      </c>
      <c r="L491" s="218" t="s">
        <v>514</v>
      </c>
      <c r="M491" s="13" t="s">
        <v>1702</v>
      </c>
      <c r="N491" s="13" t="s">
        <v>548</v>
      </c>
      <c r="O491" s="13" t="s">
        <v>1703</v>
      </c>
      <c r="P491" s="13" t="s">
        <v>637</v>
      </c>
      <c r="Q491" s="13" t="s">
        <v>1704</v>
      </c>
      <c r="R491" s="13" t="s">
        <v>1705</v>
      </c>
      <c r="S491" s="13"/>
    </row>
    <row r="492" spans="1:19" ht="19.899999999999999" customHeight="1">
      <c r="A492" s="213"/>
      <c r="B492" s="213"/>
      <c r="C492" s="214"/>
      <c r="D492" s="214"/>
      <c r="E492" s="214"/>
      <c r="F492" s="214"/>
      <c r="G492" s="214"/>
      <c r="H492" s="214"/>
      <c r="I492" s="214"/>
      <c r="J492" s="213"/>
      <c r="K492" s="218"/>
      <c r="L492" s="218"/>
      <c r="M492" s="13" t="s">
        <v>1706</v>
      </c>
      <c r="N492" s="13" t="s">
        <v>548</v>
      </c>
      <c r="O492" s="13" t="s">
        <v>1703</v>
      </c>
      <c r="P492" s="13" t="s">
        <v>637</v>
      </c>
      <c r="Q492" s="13" t="s">
        <v>1707</v>
      </c>
      <c r="R492" s="13" t="s">
        <v>1708</v>
      </c>
      <c r="S492" s="13"/>
    </row>
    <row r="493" spans="1:19" ht="19.5" customHeight="1">
      <c r="A493" s="213"/>
      <c r="B493" s="213"/>
      <c r="C493" s="214"/>
      <c r="D493" s="214"/>
      <c r="E493" s="214"/>
      <c r="F493" s="214"/>
      <c r="G493" s="214"/>
      <c r="H493" s="214"/>
      <c r="I493" s="214"/>
      <c r="J493" s="213"/>
      <c r="K493" s="218"/>
      <c r="L493" s="218"/>
      <c r="M493" s="13" t="s">
        <v>1347</v>
      </c>
      <c r="N493" s="13" t="s">
        <v>548</v>
      </c>
      <c r="O493" s="13" t="s">
        <v>710</v>
      </c>
      <c r="P493" s="13" t="s">
        <v>760</v>
      </c>
      <c r="Q493" s="13" t="s">
        <v>1348</v>
      </c>
      <c r="R493" s="13" t="s">
        <v>1349</v>
      </c>
      <c r="S493" s="13"/>
    </row>
    <row r="494" spans="1:19" ht="19.899999999999999" customHeight="1">
      <c r="A494" s="213"/>
      <c r="B494" s="213"/>
      <c r="C494" s="214"/>
      <c r="D494" s="214"/>
      <c r="E494" s="214"/>
      <c r="F494" s="214"/>
      <c r="G494" s="214"/>
      <c r="H494" s="214"/>
      <c r="I494" s="214"/>
      <c r="J494" s="213"/>
      <c r="K494" s="218"/>
      <c r="L494" s="218"/>
      <c r="M494" s="13" t="s">
        <v>1350</v>
      </c>
      <c r="N494" s="13" t="s">
        <v>548</v>
      </c>
      <c r="O494" s="13" t="s">
        <v>1000</v>
      </c>
      <c r="P494" s="13" t="s">
        <v>637</v>
      </c>
      <c r="Q494" s="13" t="s">
        <v>1709</v>
      </c>
      <c r="R494" s="13" t="s">
        <v>1353</v>
      </c>
      <c r="S494" s="13"/>
    </row>
    <row r="495" spans="1:19" ht="19.899999999999999" customHeight="1">
      <c r="A495" s="213"/>
      <c r="B495" s="213"/>
      <c r="C495" s="214"/>
      <c r="D495" s="214"/>
      <c r="E495" s="214"/>
      <c r="F495" s="214"/>
      <c r="G495" s="214"/>
      <c r="H495" s="214"/>
      <c r="I495" s="214"/>
      <c r="J495" s="213"/>
      <c r="K495" s="218"/>
      <c r="L495" s="218"/>
      <c r="M495" s="13" t="s">
        <v>1354</v>
      </c>
      <c r="N495" s="13" t="s">
        <v>548</v>
      </c>
      <c r="O495" s="13" t="s">
        <v>1389</v>
      </c>
      <c r="P495" s="13" t="s">
        <v>637</v>
      </c>
      <c r="Q495" s="13" t="s">
        <v>1355</v>
      </c>
      <c r="R495" s="13" t="s">
        <v>1353</v>
      </c>
      <c r="S495" s="13"/>
    </row>
    <row r="496" spans="1:19" ht="19.899999999999999" customHeight="1">
      <c r="A496" s="213"/>
      <c r="B496" s="213"/>
      <c r="C496" s="214"/>
      <c r="D496" s="214"/>
      <c r="E496" s="214"/>
      <c r="F496" s="214"/>
      <c r="G496" s="214"/>
      <c r="H496" s="214"/>
      <c r="I496" s="214"/>
      <c r="J496" s="213"/>
      <c r="K496" s="218"/>
      <c r="L496" s="218"/>
      <c r="M496" s="13" t="s">
        <v>1356</v>
      </c>
      <c r="N496" s="13" t="s">
        <v>548</v>
      </c>
      <c r="O496" s="13" t="s">
        <v>1357</v>
      </c>
      <c r="P496" s="13" t="s">
        <v>1358</v>
      </c>
      <c r="Q496" s="13" t="s">
        <v>1359</v>
      </c>
      <c r="R496" s="13" t="s">
        <v>1360</v>
      </c>
      <c r="S496" s="13"/>
    </row>
    <row r="497" spans="1:19" ht="19.5" customHeight="1">
      <c r="A497" s="213"/>
      <c r="B497" s="213"/>
      <c r="C497" s="214"/>
      <c r="D497" s="214"/>
      <c r="E497" s="214"/>
      <c r="F497" s="214"/>
      <c r="G497" s="214"/>
      <c r="H497" s="214"/>
      <c r="I497" s="214"/>
      <c r="J497" s="213"/>
      <c r="K497" s="218"/>
      <c r="L497" s="218"/>
      <c r="M497" s="13" t="s">
        <v>1361</v>
      </c>
      <c r="N497" s="13" t="s">
        <v>548</v>
      </c>
      <c r="O497" s="13" t="s">
        <v>1146</v>
      </c>
      <c r="P497" s="13" t="s">
        <v>588</v>
      </c>
      <c r="Q497" s="13" t="s">
        <v>1362</v>
      </c>
      <c r="R497" s="13" t="s">
        <v>1363</v>
      </c>
      <c r="S497" s="13"/>
    </row>
    <row r="498" spans="1:19" ht="19.5" customHeight="1">
      <c r="A498" s="213"/>
      <c r="B498" s="213"/>
      <c r="C498" s="214"/>
      <c r="D498" s="214"/>
      <c r="E498" s="214"/>
      <c r="F498" s="214"/>
      <c r="G498" s="214"/>
      <c r="H498" s="214"/>
      <c r="I498" s="214"/>
      <c r="J498" s="213"/>
      <c r="K498" s="218"/>
      <c r="L498" s="218" t="s">
        <v>518</v>
      </c>
      <c r="M498" s="13" t="s">
        <v>1311</v>
      </c>
      <c r="N498" s="13" t="s">
        <v>563</v>
      </c>
      <c r="O498" s="13" t="s">
        <v>524</v>
      </c>
      <c r="P498" s="13" t="s">
        <v>509</v>
      </c>
      <c r="Q498" s="13" t="s">
        <v>1710</v>
      </c>
      <c r="R498" s="13" t="s">
        <v>1367</v>
      </c>
      <c r="S498" s="13"/>
    </row>
    <row r="499" spans="1:19" ht="19.899999999999999" customHeight="1">
      <c r="A499" s="213"/>
      <c r="B499" s="213"/>
      <c r="C499" s="214"/>
      <c r="D499" s="214"/>
      <c r="E499" s="214"/>
      <c r="F499" s="214"/>
      <c r="G499" s="214"/>
      <c r="H499" s="214"/>
      <c r="I499" s="214"/>
      <c r="J499" s="213"/>
      <c r="K499" s="218"/>
      <c r="L499" s="218"/>
      <c r="M499" s="13" t="s">
        <v>610</v>
      </c>
      <c r="N499" s="13" t="s">
        <v>563</v>
      </c>
      <c r="O499" s="13" t="s">
        <v>524</v>
      </c>
      <c r="P499" s="13" t="s">
        <v>509</v>
      </c>
      <c r="Q499" s="13" t="s">
        <v>611</v>
      </c>
      <c r="R499" s="13" t="s">
        <v>1371</v>
      </c>
      <c r="S499" s="13"/>
    </row>
    <row r="500" spans="1:19" ht="19.899999999999999" customHeight="1">
      <c r="A500" s="213"/>
      <c r="B500" s="213"/>
      <c r="C500" s="214"/>
      <c r="D500" s="214"/>
      <c r="E500" s="214"/>
      <c r="F500" s="214"/>
      <c r="G500" s="214"/>
      <c r="H500" s="214"/>
      <c r="I500" s="214"/>
      <c r="J500" s="213"/>
      <c r="K500" s="218"/>
      <c r="L500" s="218" t="s">
        <v>522</v>
      </c>
      <c r="M500" s="13" t="s">
        <v>1372</v>
      </c>
      <c r="N500" s="13" t="s">
        <v>563</v>
      </c>
      <c r="O500" s="13" t="s">
        <v>524</v>
      </c>
      <c r="P500" s="13" t="s">
        <v>509</v>
      </c>
      <c r="Q500" s="13" t="s">
        <v>1373</v>
      </c>
      <c r="R500" s="13" t="s">
        <v>1371</v>
      </c>
      <c r="S500" s="13"/>
    </row>
    <row r="501" spans="1:19" ht="19.899999999999999" customHeight="1">
      <c r="A501" s="213"/>
      <c r="B501" s="213"/>
      <c r="C501" s="214"/>
      <c r="D501" s="214"/>
      <c r="E501" s="214"/>
      <c r="F501" s="214"/>
      <c r="G501" s="214"/>
      <c r="H501" s="214"/>
      <c r="I501" s="214"/>
      <c r="J501" s="213"/>
      <c r="K501" s="218"/>
      <c r="L501" s="218"/>
      <c r="M501" s="13" t="s">
        <v>1374</v>
      </c>
      <c r="N501" s="13" t="s">
        <v>563</v>
      </c>
      <c r="O501" s="13" t="s">
        <v>524</v>
      </c>
      <c r="P501" s="13" t="s">
        <v>509</v>
      </c>
      <c r="Q501" s="13" t="s">
        <v>1375</v>
      </c>
      <c r="R501" s="13" t="s">
        <v>1371</v>
      </c>
      <c r="S501" s="13"/>
    </row>
    <row r="502" spans="1:19" ht="19.899999999999999" customHeight="1">
      <c r="A502" s="213"/>
      <c r="B502" s="213"/>
      <c r="C502" s="214"/>
      <c r="D502" s="214"/>
      <c r="E502" s="214"/>
      <c r="F502" s="214"/>
      <c r="G502" s="214"/>
      <c r="H502" s="214"/>
      <c r="I502" s="214"/>
      <c r="J502" s="213"/>
      <c r="K502" s="218" t="s">
        <v>528</v>
      </c>
      <c r="L502" s="35" t="s">
        <v>529</v>
      </c>
      <c r="M502" s="13"/>
      <c r="N502" s="13"/>
      <c r="O502" s="13"/>
      <c r="P502" s="13"/>
      <c r="Q502" s="13"/>
      <c r="R502" s="13"/>
      <c r="S502" s="13"/>
    </row>
    <row r="503" spans="1:19" ht="19.899999999999999" customHeight="1">
      <c r="A503" s="213"/>
      <c r="B503" s="213"/>
      <c r="C503" s="214"/>
      <c r="D503" s="214"/>
      <c r="E503" s="214"/>
      <c r="F503" s="214"/>
      <c r="G503" s="214"/>
      <c r="H503" s="214"/>
      <c r="I503" s="214"/>
      <c r="J503" s="213"/>
      <c r="K503" s="218"/>
      <c r="L503" s="218" t="s">
        <v>530</v>
      </c>
      <c r="M503" s="13" t="s">
        <v>1376</v>
      </c>
      <c r="N503" s="13" t="s">
        <v>527</v>
      </c>
      <c r="O503" s="13" t="s">
        <v>532</v>
      </c>
      <c r="P503" s="13" t="s">
        <v>573</v>
      </c>
      <c r="Q503" s="13" t="s">
        <v>1377</v>
      </c>
      <c r="R503" s="13" t="s">
        <v>1528</v>
      </c>
      <c r="S503" s="13"/>
    </row>
    <row r="504" spans="1:19" ht="19.5" customHeight="1">
      <c r="A504" s="213"/>
      <c r="B504" s="213"/>
      <c r="C504" s="214"/>
      <c r="D504" s="214"/>
      <c r="E504" s="214"/>
      <c r="F504" s="214"/>
      <c r="G504" s="214"/>
      <c r="H504" s="214"/>
      <c r="I504" s="214"/>
      <c r="J504" s="213"/>
      <c r="K504" s="218"/>
      <c r="L504" s="218"/>
      <c r="M504" s="13" t="s">
        <v>1303</v>
      </c>
      <c r="N504" s="13" t="s">
        <v>556</v>
      </c>
      <c r="O504" s="13" t="s">
        <v>516</v>
      </c>
      <c r="P504" s="13" t="s">
        <v>509</v>
      </c>
      <c r="Q504" s="13" t="s">
        <v>1711</v>
      </c>
      <c r="R504" s="13" t="s">
        <v>1712</v>
      </c>
      <c r="S504" s="13"/>
    </row>
    <row r="505" spans="1:19" ht="19.899999999999999" customHeight="1">
      <c r="A505" s="213"/>
      <c r="B505" s="213"/>
      <c r="C505" s="214"/>
      <c r="D505" s="214"/>
      <c r="E505" s="214"/>
      <c r="F505" s="214"/>
      <c r="G505" s="214"/>
      <c r="H505" s="214"/>
      <c r="I505" s="214"/>
      <c r="J505" s="213"/>
      <c r="K505" s="218"/>
      <c r="L505" s="35" t="s">
        <v>536</v>
      </c>
      <c r="M505" s="13" t="s">
        <v>1379</v>
      </c>
      <c r="N505" s="13" t="s">
        <v>548</v>
      </c>
      <c r="O505" s="13" t="s">
        <v>630</v>
      </c>
      <c r="P505" s="13" t="s">
        <v>509</v>
      </c>
      <c r="Q505" s="13" t="s">
        <v>1380</v>
      </c>
      <c r="R505" s="13" t="s">
        <v>1615</v>
      </c>
      <c r="S505" s="13"/>
    </row>
    <row r="506" spans="1:19" ht="19.899999999999999" customHeight="1">
      <c r="A506" s="213"/>
      <c r="B506" s="213"/>
      <c r="C506" s="214"/>
      <c r="D506" s="214"/>
      <c r="E506" s="214"/>
      <c r="F506" s="214"/>
      <c r="G506" s="214"/>
      <c r="H506" s="214"/>
      <c r="I506" s="214"/>
      <c r="J506" s="213"/>
      <c r="K506" s="218"/>
      <c r="L506" s="35" t="s">
        <v>537</v>
      </c>
      <c r="M506" s="13"/>
      <c r="N506" s="13"/>
      <c r="O506" s="13"/>
      <c r="P506" s="13"/>
      <c r="Q506" s="13"/>
      <c r="R506" s="13"/>
      <c r="S506" s="13"/>
    </row>
    <row r="507" spans="1:19" ht="19.899999999999999" customHeight="1">
      <c r="A507" s="213"/>
      <c r="B507" s="213"/>
      <c r="C507" s="214"/>
      <c r="D507" s="214"/>
      <c r="E507" s="214"/>
      <c r="F507" s="214"/>
      <c r="G507" s="214"/>
      <c r="H507" s="214"/>
      <c r="I507" s="214"/>
      <c r="J507" s="213"/>
      <c r="K507" s="218" t="s">
        <v>542</v>
      </c>
      <c r="L507" s="218" t="s">
        <v>543</v>
      </c>
      <c r="M507" s="13" t="s">
        <v>1381</v>
      </c>
      <c r="N507" s="13" t="s">
        <v>548</v>
      </c>
      <c r="O507" s="13" t="s">
        <v>545</v>
      </c>
      <c r="P507" s="13" t="s">
        <v>509</v>
      </c>
      <c r="Q507" s="13" t="s">
        <v>1382</v>
      </c>
      <c r="R507" s="13" t="s">
        <v>1371</v>
      </c>
      <c r="S507" s="13"/>
    </row>
    <row r="508" spans="1:19" ht="19.899999999999999" customHeight="1">
      <c r="A508" s="213"/>
      <c r="B508" s="213"/>
      <c r="C508" s="214"/>
      <c r="D508" s="214"/>
      <c r="E508" s="214"/>
      <c r="F508" s="214"/>
      <c r="G508" s="214"/>
      <c r="H508" s="214"/>
      <c r="I508" s="214"/>
      <c r="J508" s="213"/>
      <c r="K508" s="218"/>
      <c r="L508" s="218"/>
      <c r="M508" s="13" t="s">
        <v>1383</v>
      </c>
      <c r="N508" s="13" t="s">
        <v>548</v>
      </c>
      <c r="O508" s="13" t="s">
        <v>545</v>
      </c>
      <c r="P508" s="13" t="s">
        <v>509</v>
      </c>
      <c r="Q508" s="13" t="s">
        <v>1384</v>
      </c>
      <c r="R508" s="13" t="s">
        <v>1371</v>
      </c>
      <c r="S508" s="13"/>
    </row>
    <row r="509" spans="1:19" ht="19.899999999999999" customHeight="1">
      <c r="A509" s="213" t="s">
        <v>1271</v>
      </c>
      <c r="B509" s="213" t="s">
        <v>1272</v>
      </c>
      <c r="C509" s="214">
        <v>1773.664336</v>
      </c>
      <c r="D509" s="214">
        <v>1773.664336</v>
      </c>
      <c r="E509" s="214"/>
      <c r="F509" s="214"/>
      <c r="G509" s="214"/>
      <c r="H509" s="214">
        <v>1764.664336</v>
      </c>
      <c r="I509" s="214">
        <v>9</v>
      </c>
      <c r="J509" s="213" t="s">
        <v>1713</v>
      </c>
      <c r="K509" s="213" t="s">
        <v>504</v>
      </c>
      <c r="L509" s="13" t="s">
        <v>505</v>
      </c>
      <c r="M509" s="13" t="s">
        <v>551</v>
      </c>
      <c r="N509" s="13" t="s">
        <v>556</v>
      </c>
      <c r="O509" s="13" t="s">
        <v>1714</v>
      </c>
      <c r="P509" s="13" t="s">
        <v>555</v>
      </c>
      <c r="Q509" s="13" t="s">
        <v>1715</v>
      </c>
      <c r="R509" s="13" t="s">
        <v>1346</v>
      </c>
      <c r="S509" s="13"/>
    </row>
    <row r="510" spans="1:19" ht="19.899999999999999" customHeight="1">
      <c r="A510" s="213"/>
      <c r="B510" s="213"/>
      <c r="C510" s="214"/>
      <c r="D510" s="214"/>
      <c r="E510" s="214"/>
      <c r="F510" s="214"/>
      <c r="G510" s="214"/>
      <c r="H510" s="214"/>
      <c r="I510" s="214"/>
      <c r="J510" s="213"/>
      <c r="K510" s="213"/>
      <c r="L510" s="13" t="s">
        <v>511</v>
      </c>
      <c r="M510" s="13"/>
      <c r="N510" s="13"/>
      <c r="O510" s="13"/>
      <c r="P510" s="13"/>
      <c r="Q510" s="13"/>
      <c r="R510" s="13"/>
      <c r="S510" s="13"/>
    </row>
    <row r="511" spans="1:19" ht="19.899999999999999" customHeight="1">
      <c r="A511" s="213"/>
      <c r="B511" s="213"/>
      <c r="C511" s="214"/>
      <c r="D511" s="214"/>
      <c r="E511" s="214"/>
      <c r="F511" s="214"/>
      <c r="G511" s="214"/>
      <c r="H511" s="214"/>
      <c r="I511" s="214"/>
      <c r="J511" s="213"/>
      <c r="K511" s="213"/>
      <c r="L511" s="13" t="s">
        <v>512</v>
      </c>
      <c r="M511" s="13"/>
      <c r="N511" s="13"/>
      <c r="O511" s="13"/>
      <c r="P511" s="13"/>
      <c r="Q511" s="13"/>
      <c r="R511" s="13"/>
      <c r="S511" s="13"/>
    </row>
    <row r="512" spans="1:19" ht="19.5" customHeight="1">
      <c r="A512" s="213"/>
      <c r="B512" s="213"/>
      <c r="C512" s="214"/>
      <c r="D512" s="214"/>
      <c r="E512" s="214"/>
      <c r="F512" s="214"/>
      <c r="G512" s="214"/>
      <c r="H512" s="214"/>
      <c r="I512" s="214"/>
      <c r="J512" s="213"/>
      <c r="K512" s="218" t="s">
        <v>513</v>
      </c>
      <c r="L512" s="218" t="s">
        <v>514</v>
      </c>
      <c r="M512" s="13" t="s">
        <v>1347</v>
      </c>
      <c r="N512" s="13" t="s">
        <v>548</v>
      </c>
      <c r="O512" s="13" t="s">
        <v>710</v>
      </c>
      <c r="P512" s="13" t="s">
        <v>760</v>
      </c>
      <c r="Q512" s="13" t="s">
        <v>1348</v>
      </c>
      <c r="R512" s="13" t="s">
        <v>1349</v>
      </c>
      <c r="S512" s="13"/>
    </row>
    <row r="513" spans="1:19" ht="19.899999999999999" customHeight="1">
      <c r="A513" s="213"/>
      <c r="B513" s="213"/>
      <c r="C513" s="214"/>
      <c r="D513" s="214"/>
      <c r="E513" s="214"/>
      <c r="F513" s="214"/>
      <c r="G513" s="214"/>
      <c r="H513" s="214"/>
      <c r="I513" s="214"/>
      <c r="J513" s="213"/>
      <c r="K513" s="218"/>
      <c r="L513" s="218"/>
      <c r="M513" s="13" t="s">
        <v>1350</v>
      </c>
      <c r="N513" s="13" t="s">
        <v>548</v>
      </c>
      <c r="O513" s="13" t="s">
        <v>1573</v>
      </c>
      <c r="P513" s="13" t="s">
        <v>637</v>
      </c>
      <c r="Q513" s="13" t="s">
        <v>1352</v>
      </c>
      <c r="R513" s="13" t="s">
        <v>1353</v>
      </c>
      <c r="S513" s="13"/>
    </row>
    <row r="514" spans="1:19" ht="19.899999999999999" customHeight="1">
      <c r="A514" s="213"/>
      <c r="B514" s="213"/>
      <c r="C514" s="214"/>
      <c r="D514" s="214"/>
      <c r="E514" s="214"/>
      <c r="F514" s="214"/>
      <c r="G514" s="214"/>
      <c r="H514" s="214"/>
      <c r="I514" s="214"/>
      <c r="J514" s="213"/>
      <c r="K514" s="218"/>
      <c r="L514" s="218"/>
      <c r="M514" s="13" t="s">
        <v>1354</v>
      </c>
      <c r="N514" s="13" t="s">
        <v>548</v>
      </c>
      <c r="O514" s="13" t="s">
        <v>1716</v>
      </c>
      <c r="P514" s="13" t="s">
        <v>637</v>
      </c>
      <c r="Q514" s="13" t="s">
        <v>1355</v>
      </c>
      <c r="R514" s="13" t="s">
        <v>1353</v>
      </c>
      <c r="S514" s="13"/>
    </row>
    <row r="515" spans="1:19" ht="19.899999999999999" customHeight="1">
      <c r="A515" s="213"/>
      <c r="B515" s="213"/>
      <c r="C515" s="214"/>
      <c r="D515" s="214"/>
      <c r="E515" s="214"/>
      <c r="F515" s="214"/>
      <c r="G515" s="214"/>
      <c r="H515" s="214"/>
      <c r="I515" s="214"/>
      <c r="J515" s="213"/>
      <c r="K515" s="218"/>
      <c r="L515" s="218"/>
      <c r="M515" s="13" t="s">
        <v>1356</v>
      </c>
      <c r="N515" s="13" t="s">
        <v>548</v>
      </c>
      <c r="O515" s="13" t="s">
        <v>1357</v>
      </c>
      <c r="P515" s="13" t="s">
        <v>1358</v>
      </c>
      <c r="Q515" s="13" t="s">
        <v>1359</v>
      </c>
      <c r="R515" s="13" t="s">
        <v>1360</v>
      </c>
      <c r="S515" s="13"/>
    </row>
    <row r="516" spans="1:19" ht="19.5" customHeight="1">
      <c r="A516" s="213"/>
      <c r="B516" s="213"/>
      <c r="C516" s="214"/>
      <c r="D516" s="214"/>
      <c r="E516" s="214"/>
      <c r="F516" s="214"/>
      <c r="G516" s="214"/>
      <c r="H516" s="214"/>
      <c r="I516" s="214"/>
      <c r="J516" s="213"/>
      <c r="K516" s="218"/>
      <c r="L516" s="218"/>
      <c r="M516" s="13" t="s">
        <v>1361</v>
      </c>
      <c r="N516" s="13" t="s">
        <v>548</v>
      </c>
      <c r="O516" s="13" t="s">
        <v>1146</v>
      </c>
      <c r="P516" s="13" t="s">
        <v>588</v>
      </c>
      <c r="Q516" s="13" t="s">
        <v>1362</v>
      </c>
      <c r="R516" s="13" t="s">
        <v>1363</v>
      </c>
      <c r="S516" s="13"/>
    </row>
    <row r="517" spans="1:19" ht="19.5" customHeight="1">
      <c r="A517" s="213"/>
      <c r="B517" s="213"/>
      <c r="C517" s="214"/>
      <c r="D517" s="214"/>
      <c r="E517" s="214"/>
      <c r="F517" s="214"/>
      <c r="G517" s="214"/>
      <c r="H517" s="214"/>
      <c r="I517" s="214"/>
      <c r="J517" s="213"/>
      <c r="K517" s="218"/>
      <c r="L517" s="218" t="s">
        <v>518</v>
      </c>
      <c r="M517" s="13" t="s">
        <v>1526</v>
      </c>
      <c r="N517" s="13" t="s">
        <v>548</v>
      </c>
      <c r="O517" s="13" t="s">
        <v>634</v>
      </c>
      <c r="P517" s="13" t="s">
        <v>509</v>
      </c>
      <c r="Q517" s="13" t="s">
        <v>1717</v>
      </c>
      <c r="R517" s="13" t="s">
        <v>1367</v>
      </c>
      <c r="S517" s="13"/>
    </row>
    <row r="518" spans="1:19" ht="19.899999999999999" customHeight="1">
      <c r="A518" s="213"/>
      <c r="B518" s="213"/>
      <c r="C518" s="214"/>
      <c r="D518" s="214"/>
      <c r="E518" s="214"/>
      <c r="F518" s="214"/>
      <c r="G518" s="214"/>
      <c r="H518" s="214"/>
      <c r="I518" s="214"/>
      <c r="J518" s="213"/>
      <c r="K518" s="218"/>
      <c r="L518" s="218"/>
      <c r="M518" s="13" t="s">
        <v>1368</v>
      </c>
      <c r="N518" s="13" t="s">
        <v>556</v>
      </c>
      <c r="O518" s="13" t="s">
        <v>710</v>
      </c>
      <c r="P518" s="13" t="s">
        <v>509</v>
      </c>
      <c r="Q518" s="13" t="s">
        <v>1369</v>
      </c>
      <c r="R518" s="13" t="s">
        <v>1370</v>
      </c>
      <c r="S518" s="13"/>
    </row>
    <row r="519" spans="1:19" ht="19.899999999999999" customHeight="1">
      <c r="A519" s="213"/>
      <c r="B519" s="213"/>
      <c r="C519" s="214"/>
      <c r="D519" s="214"/>
      <c r="E519" s="214"/>
      <c r="F519" s="214"/>
      <c r="G519" s="214"/>
      <c r="H519" s="214"/>
      <c r="I519" s="214"/>
      <c r="J519" s="213"/>
      <c r="K519" s="218"/>
      <c r="L519" s="218"/>
      <c r="M519" s="13" t="s">
        <v>610</v>
      </c>
      <c r="N519" s="13" t="s">
        <v>563</v>
      </c>
      <c r="O519" s="13" t="s">
        <v>524</v>
      </c>
      <c r="P519" s="13" t="s">
        <v>509</v>
      </c>
      <c r="Q519" s="13" t="s">
        <v>611</v>
      </c>
      <c r="R519" s="13" t="s">
        <v>1371</v>
      </c>
      <c r="S519" s="13"/>
    </row>
    <row r="520" spans="1:19" ht="19.899999999999999" customHeight="1">
      <c r="A520" s="213"/>
      <c r="B520" s="213"/>
      <c r="C520" s="214"/>
      <c r="D520" s="214"/>
      <c r="E520" s="214"/>
      <c r="F520" s="214"/>
      <c r="G520" s="214"/>
      <c r="H520" s="214"/>
      <c r="I520" s="214"/>
      <c r="J520" s="213"/>
      <c r="K520" s="218"/>
      <c r="L520" s="218" t="s">
        <v>522</v>
      </c>
      <c r="M520" s="13" t="s">
        <v>1372</v>
      </c>
      <c r="N520" s="13" t="s">
        <v>563</v>
      </c>
      <c r="O520" s="13" t="s">
        <v>524</v>
      </c>
      <c r="P520" s="13" t="s">
        <v>509</v>
      </c>
      <c r="Q520" s="13" t="s">
        <v>1373</v>
      </c>
      <c r="R520" s="13" t="s">
        <v>1371</v>
      </c>
      <c r="S520" s="13"/>
    </row>
    <row r="521" spans="1:19" ht="19.899999999999999" customHeight="1">
      <c r="A521" s="213"/>
      <c r="B521" s="213"/>
      <c r="C521" s="214"/>
      <c r="D521" s="214"/>
      <c r="E521" s="214"/>
      <c r="F521" s="214"/>
      <c r="G521" s="214"/>
      <c r="H521" s="214"/>
      <c r="I521" s="214"/>
      <c r="J521" s="213"/>
      <c r="K521" s="218"/>
      <c r="L521" s="218"/>
      <c r="M521" s="13" t="s">
        <v>1374</v>
      </c>
      <c r="N521" s="13" t="s">
        <v>563</v>
      </c>
      <c r="O521" s="13" t="s">
        <v>524</v>
      </c>
      <c r="P521" s="13" t="s">
        <v>509</v>
      </c>
      <c r="Q521" s="13" t="s">
        <v>1375</v>
      </c>
      <c r="R521" s="13" t="s">
        <v>1371</v>
      </c>
      <c r="S521" s="13"/>
    </row>
    <row r="522" spans="1:19" ht="19.899999999999999" customHeight="1">
      <c r="A522" s="213"/>
      <c r="B522" s="213"/>
      <c r="C522" s="214"/>
      <c r="D522" s="214"/>
      <c r="E522" s="214"/>
      <c r="F522" s="214"/>
      <c r="G522" s="214"/>
      <c r="H522" s="214"/>
      <c r="I522" s="214"/>
      <c r="J522" s="213"/>
      <c r="K522" s="218" t="s">
        <v>528</v>
      </c>
      <c r="L522" s="35" t="s">
        <v>529</v>
      </c>
      <c r="M522" s="13"/>
      <c r="N522" s="13"/>
      <c r="O522" s="13"/>
      <c r="P522" s="13"/>
      <c r="Q522" s="13"/>
      <c r="R522" s="13"/>
      <c r="S522" s="13"/>
    </row>
    <row r="523" spans="1:19" ht="19.899999999999999" customHeight="1">
      <c r="A523" s="213"/>
      <c r="B523" s="213"/>
      <c r="C523" s="214"/>
      <c r="D523" s="214"/>
      <c r="E523" s="214"/>
      <c r="F523" s="214"/>
      <c r="G523" s="214"/>
      <c r="H523" s="214"/>
      <c r="I523" s="214"/>
      <c r="J523" s="213"/>
      <c r="K523" s="218"/>
      <c r="L523" s="35" t="s">
        <v>530</v>
      </c>
      <c r="M523" s="13" t="s">
        <v>1376</v>
      </c>
      <c r="N523" s="13" t="s">
        <v>527</v>
      </c>
      <c r="O523" s="13" t="s">
        <v>532</v>
      </c>
      <c r="P523" s="13" t="s">
        <v>535</v>
      </c>
      <c r="Q523" s="13" t="s">
        <v>1377</v>
      </c>
      <c r="R523" s="13" t="s">
        <v>1378</v>
      </c>
      <c r="S523" s="13"/>
    </row>
    <row r="524" spans="1:19" ht="19.899999999999999" customHeight="1">
      <c r="A524" s="213"/>
      <c r="B524" s="213"/>
      <c r="C524" s="214"/>
      <c r="D524" s="214"/>
      <c r="E524" s="214"/>
      <c r="F524" s="214"/>
      <c r="G524" s="214"/>
      <c r="H524" s="214"/>
      <c r="I524" s="214"/>
      <c r="J524" s="213"/>
      <c r="K524" s="218"/>
      <c r="L524" s="35" t="s">
        <v>536</v>
      </c>
      <c r="M524" s="13" t="s">
        <v>1379</v>
      </c>
      <c r="N524" s="13" t="s">
        <v>548</v>
      </c>
      <c r="O524" s="13" t="s">
        <v>590</v>
      </c>
      <c r="P524" s="13" t="s">
        <v>509</v>
      </c>
      <c r="Q524" s="13" t="s">
        <v>1380</v>
      </c>
      <c r="R524" s="13" t="s">
        <v>1378</v>
      </c>
      <c r="S524" s="13"/>
    </row>
    <row r="525" spans="1:19" ht="19.899999999999999" customHeight="1">
      <c r="A525" s="213"/>
      <c r="B525" s="213"/>
      <c r="C525" s="214"/>
      <c r="D525" s="214"/>
      <c r="E525" s="214"/>
      <c r="F525" s="214"/>
      <c r="G525" s="214"/>
      <c r="H525" s="214"/>
      <c r="I525" s="214"/>
      <c r="J525" s="213"/>
      <c r="K525" s="218"/>
      <c r="L525" s="35" t="s">
        <v>537</v>
      </c>
      <c r="M525" s="13"/>
      <c r="N525" s="13"/>
      <c r="O525" s="13"/>
      <c r="P525" s="13"/>
      <c r="Q525" s="13"/>
      <c r="R525" s="13"/>
      <c r="S525" s="13"/>
    </row>
    <row r="526" spans="1:19" ht="19.899999999999999" customHeight="1">
      <c r="A526" s="213"/>
      <c r="B526" s="213"/>
      <c r="C526" s="214"/>
      <c r="D526" s="214"/>
      <c r="E526" s="214"/>
      <c r="F526" s="214"/>
      <c r="G526" s="214"/>
      <c r="H526" s="214"/>
      <c r="I526" s="214"/>
      <c r="J526" s="213"/>
      <c r="K526" s="218" t="s">
        <v>542</v>
      </c>
      <c r="L526" s="218" t="s">
        <v>543</v>
      </c>
      <c r="M526" s="13" t="s">
        <v>1381</v>
      </c>
      <c r="N526" s="13" t="s">
        <v>548</v>
      </c>
      <c r="O526" s="13" t="s">
        <v>545</v>
      </c>
      <c r="P526" s="13" t="s">
        <v>509</v>
      </c>
      <c r="Q526" s="13" t="s">
        <v>1382</v>
      </c>
      <c r="R526" s="13" t="s">
        <v>1371</v>
      </c>
      <c r="S526" s="13"/>
    </row>
    <row r="527" spans="1:19" ht="19.899999999999999" customHeight="1">
      <c r="A527" s="213"/>
      <c r="B527" s="213"/>
      <c r="C527" s="214"/>
      <c r="D527" s="214"/>
      <c r="E527" s="214"/>
      <c r="F527" s="214"/>
      <c r="G527" s="214"/>
      <c r="H527" s="214"/>
      <c r="I527" s="214"/>
      <c r="J527" s="213"/>
      <c r="K527" s="218"/>
      <c r="L527" s="218"/>
      <c r="M527" s="13" t="s">
        <v>1383</v>
      </c>
      <c r="N527" s="13" t="s">
        <v>548</v>
      </c>
      <c r="O527" s="13" t="s">
        <v>545</v>
      </c>
      <c r="P527" s="13" t="s">
        <v>509</v>
      </c>
      <c r="Q527" s="13" t="s">
        <v>1384</v>
      </c>
      <c r="R527" s="13" t="s">
        <v>1371</v>
      </c>
      <c r="S527" s="13"/>
    </row>
    <row r="528" spans="1:19" ht="19.899999999999999" customHeight="1">
      <c r="A528" s="213" t="s">
        <v>1274</v>
      </c>
      <c r="B528" s="213" t="s">
        <v>1275</v>
      </c>
      <c r="C528" s="214">
        <v>4507.9807799999999</v>
      </c>
      <c r="D528" s="214">
        <v>4507.9807799999999</v>
      </c>
      <c r="E528" s="214"/>
      <c r="F528" s="214"/>
      <c r="G528" s="214"/>
      <c r="H528" s="214">
        <v>4498.9807799999999</v>
      </c>
      <c r="I528" s="214">
        <v>9</v>
      </c>
      <c r="J528" s="213" t="s">
        <v>1642</v>
      </c>
      <c r="K528" s="213" t="s">
        <v>504</v>
      </c>
      <c r="L528" s="13" t="s">
        <v>505</v>
      </c>
      <c r="M528" s="13" t="s">
        <v>551</v>
      </c>
      <c r="N528" s="13" t="s">
        <v>556</v>
      </c>
      <c r="O528" s="13" t="s">
        <v>1718</v>
      </c>
      <c r="P528" s="13" t="s">
        <v>555</v>
      </c>
      <c r="Q528" s="13" t="s">
        <v>1719</v>
      </c>
      <c r="R528" s="13" t="s">
        <v>1346</v>
      </c>
      <c r="S528" s="13"/>
    </row>
    <row r="529" spans="1:19" ht="19.899999999999999" customHeight="1">
      <c r="A529" s="213"/>
      <c r="B529" s="213"/>
      <c r="C529" s="214"/>
      <c r="D529" s="214"/>
      <c r="E529" s="214"/>
      <c r="F529" s="214"/>
      <c r="G529" s="214"/>
      <c r="H529" s="214"/>
      <c r="I529" s="214"/>
      <c r="J529" s="213"/>
      <c r="K529" s="213"/>
      <c r="L529" s="13" t="s">
        <v>511</v>
      </c>
      <c r="M529" s="13"/>
      <c r="N529" s="13"/>
      <c r="O529" s="13"/>
      <c r="P529" s="13"/>
      <c r="Q529" s="13"/>
      <c r="R529" s="13"/>
      <c r="S529" s="13"/>
    </row>
    <row r="530" spans="1:19" ht="19.899999999999999" customHeight="1">
      <c r="A530" s="213"/>
      <c r="B530" s="213"/>
      <c r="C530" s="214"/>
      <c r="D530" s="214"/>
      <c r="E530" s="214"/>
      <c r="F530" s="214"/>
      <c r="G530" s="214"/>
      <c r="H530" s="214"/>
      <c r="I530" s="214"/>
      <c r="J530" s="213"/>
      <c r="K530" s="213"/>
      <c r="L530" s="13" t="s">
        <v>512</v>
      </c>
      <c r="M530" s="13"/>
      <c r="N530" s="13"/>
      <c r="O530" s="13"/>
      <c r="P530" s="13"/>
      <c r="Q530" s="13"/>
      <c r="R530" s="13"/>
      <c r="S530" s="13"/>
    </row>
    <row r="531" spans="1:19" ht="19.5" customHeight="1">
      <c r="A531" s="213"/>
      <c r="B531" s="213"/>
      <c r="C531" s="214"/>
      <c r="D531" s="214"/>
      <c r="E531" s="214"/>
      <c r="F531" s="214"/>
      <c r="G531" s="214"/>
      <c r="H531" s="214"/>
      <c r="I531" s="214"/>
      <c r="J531" s="213"/>
      <c r="K531" s="218" t="s">
        <v>513</v>
      </c>
      <c r="L531" s="218" t="s">
        <v>514</v>
      </c>
      <c r="M531" s="13" t="s">
        <v>1645</v>
      </c>
      <c r="N531" s="13" t="s">
        <v>556</v>
      </c>
      <c r="O531" s="13" t="s">
        <v>524</v>
      </c>
      <c r="P531" s="13"/>
      <c r="Q531" s="13" t="s">
        <v>1720</v>
      </c>
      <c r="R531" s="13" t="s">
        <v>1647</v>
      </c>
      <c r="S531" s="13"/>
    </row>
    <row r="532" spans="1:19" ht="19.5" customHeight="1">
      <c r="A532" s="213"/>
      <c r="B532" s="213"/>
      <c r="C532" s="214"/>
      <c r="D532" s="214"/>
      <c r="E532" s="214"/>
      <c r="F532" s="214"/>
      <c r="G532" s="214"/>
      <c r="H532" s="214"/>
      <c r="I532" s="214"/>
      <c r="J532" s="213"/>
      <c r="K532" s="218"/>
      <c r="L532" s="218"/>
      <c r="M532" s="13" t="s">
        <v>1648</v>
      </c>
      <c r="N532" s="13" t="s">
        <v>556</v>
      </c>
      <c r="O532" s="13" t="s">
        <v>524</v>
      </c>
      <c r="P532" s="13"/>
      <c r="Q532" s="13" t="s">
        <v>1721</v>
      </c>
      <c r="R532" s="13" t="s">
        <v>1647</v>
      </c>
      <c r="S532" s="13"/>
    </row>
    <row r="533" spans="1:19" ht="19.899999999999999" customHeight="1">
      <c r="A533" s="213"/>
      <c r="B533" s="213"/>
      <c r="C533" s="214"/>
      <c r="D533" s="214"/>
      <c r="E533" s="214"/>
      <c r="F533" s="214"/>
      <c r="G533" s="214"/>
      <c r="H533" s="214"/>
      <c r="I533" s="214"/>
      <c r="J533" s="213"/>
      <c r="K533" s="218"/>
      <c r="L533" s="218"/>
      <c r="M533" s="13" t="s">
        <v>1650</v>
      </c>
      <c r="N533" s="13" t="s">
        <v>548</v>
      </c>
      <c r="O533" s="13" t="s">
        <v>1722</v>
      </c>
      <c r="P533" s="13"/>
      <c r="Q533" s="13" t="s">
        <v>1723</v>
      </c>
      <c r="R533" s="13" t="s">
        <v>1397</v>
      </c>
      <c r="S533" s="13"/>
    </row>
    <row r="534" spans="1:19" ht="19.899999999999999" customHeight="1">
      <c r="A534" s="213"/>
      <c r="B534" s="213"/>
      <c r="C534" s="214"/>
      <c r="D534" s="214"/>
      <c r="E534" s="214"/>
      <c r="F534" s="214"/>
      <c r="G534" s="214"/>
      <c r="H534" s="214"/>
      <c r="I534" s="214"/>
      <c r="J534" s="213"/>
      <c r="K534" s="218"/>
      <c r="L534" s="35" t="s">
        <v>518</v>
      </c>
      <c r="M534" s="13" t="s">
        <v>610</v>
      </c>
      <c r="N534" s="13" t="s">
        <v>563</v>
      </c>
      <c r="O534" s="13" t="s">
        <v>524</v>
      </c>
      <c r="P534" s="13"/>
      <c r="Q534" s="13" t="s">
        <v>611</v>
      </c>
      <c r="R534" s="13" t="s">
        <v>1610</v>
      </c>
      <c r="S534" s="13"/>
    </row>
    <row r="535" spans="1:19" ht="19.899999999999999" customHeight="1">
      <c r="A535" s="213"/>
      <c r="B535" s="213"/>
      <c r="C535" s="214"/>
      <c r="D535" s="214"/>
      <c r="E535" s="214"/>
      <c r="F535" s="214"/>
      <c r="G535" s="214"/>
      <c r="H535" s="214"/>
      <c r="I535" s="214"/>
      <c r="J535" s="213"/>
      <c r="K535" s="218"/>
      <c r="L535" s="35" t="s">
        <v>522</v>
      </c>
      <c r="M535" s="13" t="s">
        <v>1372</v>
      </c>
      <c r="N535" s="13" t="s">
        <v>563</v>
      </c>
      <c r="O535" s="13" t="s">
        <v>524</v>
      </c>
      <c r="P535" s="13"/>
      <c r="Q535" s="13" t="s">
        <v>1724</v>
      </c>
      <c r="R535" s="13" t="s">
        <v>1610</v>
      </c>
      <c r="S535" s="13"/>
    </row>
    <row r="536" spans="1:19" ht="19.899999999999999" customHeight="1">
      <c r="A536" s="213"/>
      <c r="B536" s="213"/>
      <c r="C536" s="214"/>
      <c r="D536" s="214"/>
      <c r="E536" s="214"/>
      <c r="F536" s="214"/>
      <c r="G536" s="214"/>
      <c r="H536" s="214"/>
      <c r="I536" s="214"/>
      <c r="J536" s="213"/>
      <c r="K536" s="218" t="s">
        <v>528</v>
      </c>
      <c r="L536" s="35" t="s">
        <v>529</v>
      </c>
      <c r="M536" s="13"/>
      <c r="N536" s="13"/>
      <c r="O536" s="13"/>
      <c r="P536" s="13"/>
      <c r="Q536" s="13"/>
      <c r="R536" s="13"/>
      <c r="S536" s="13"/>
    </row>
    <row r="537" spans="1:19" ht="19.899999999999999" customHeight="1">
      <c r="A537" s="213"/>
      <c r="B537" s="213"/>
      <c r="C537" s="214"/>
      <c r="D537" s="214"/>
      <c r="E537" s="214"/>
      <c r="F537" s="214"/>
      <c r="G537" s="214"/>
      <c r="H537" s="214"/>
      <c r="I537" s="214"/>
      <c r="J537" s="213"/>
      <c r="K537" s="218"/>
      <c r="L537" s="35" t="s">
        <v>530</v>
      </c>
      <c r="M537" s="13" t="s">
        <v>1376</v>
      </c>
      <c r="N537" s="13" t="s">
        <v>527</v>
      </c>
      <c r="O537" s="13" t="s">
        <v>532</v>
      </c>
      <c r="P537" s="13" t="s">
        <v>532</v>
      </c>
      <c r="Q537" s="13" t="s">
        <v>1377</v>
      </c>
      <c r="R537" s="13" t="s">
        <v>1627</v>
      </c>
      <c r="S537" s="13"/>
    </row>
    <row r="538" spans="1:19" ht="19.899999999999999" customHeight="1">
      <c r="A538" s="213"/>
      <c r="B538" s="213"/>
      <c r="C538" s="214"/>
      <c r="D538" s="214"/>
      <c r="E538" s="214"/>
      <c r="F538" s="214"/>
      <c r="G538" s="214"/>
      <c r="H538" s="214"/>
      <c r="I538" s="214"/>
      <c r="J538" s="213"/>
      <c r="K538" s="218"/>
      <c r="L538" s="35" t="s">
        <v>536</v>
      </c>
      <c r="M538" s="13" t="s">
        <v>1379</v>
      </c>
      <c r="N538" s="13" t="s">
        <v>548</v>
      </c>
      <c r="O538" s="13" t="s">
        <v>630</v>
      </c>
      <c r="P538" s="13"/>
      <c r="Q538" s="13" t="s">
        <v>1380</v>
      </c>
      <c r="R538" s="13" t="s">
        <v>1615</v>
      </c>
      <c r="S538" s="13"/>
    </row>
    <row r="539" spans="1:19" ht="19.899999999999999" customHeight="1">
      <c r="A539" s="213"/>
      <c r="B539" s="213"/>
      <c r="C539" s="214"/>
      <c r="D539" s="214"/>
      <c r="E539" s="214"/>
      <c r="F539" s="214"/>
      <c r="G539" s="214"/>
      <c r="H539" s="214"/>
      <c r="I539" s="214"/>
      <c r="J539" s="213"/>
      <c r="K539" s="218"/>
      <c r="L539" s="35" t="s">
        <v>537</v>
      </c>
      <c r="M539" s="13" t="s">
        <v>574</v>
      </c>
      <c r="N539" s="13" t="s">
        <v>527</v>
      </c>
      <c r="O539" s="13" t="s">
        <v>532</v>
      </c>
      <c r="P539" s="13" t="s">
        <v>532</v>
      </c>
      <c r="Q539" s="13" t="s">
        <v>576</v>
      </c>
      <c r="R539" s="13" t="s">
        <v>1653</v>
      </c>
      <c r="S539" s="13"/>
    </row>
    <row r="540" spans="1:19" ht="19.899999999999999" customHeight="1">
      <c r="A540" s="213"/>
      <c r="B540" s="213"/>
      <c r="C540" s="214"/>
      <c r="D540" s="214"/>
      <c r="E540" s="214"/>
      <c r="F540" s="214"/>
      <c r="G540" s="214"/>
      <c r="H540" s="214"/>
      <c r="I540" s="214"/>
      <c r="J540" s="213"/>
      <c r="K540" s="35" t="s">
        <v>542</v>
      </c>
      <c r="L540" s="35" t="s">
        <v>543</v>
      </c>
      <c r="M540" s="13" t="s">
        <v>1381</v>
      </c>
      <c r="N540" s="13" t="s">
        <v>548</v>
      </c>
      <c r="O540" s="13" t="s">
        <v>205</v>
      </c>
      <c r="P540" s="13"/>
      <c r="Q540" s="13" t="s">
        <v>1725</v>
      </c>
      <c r="R540" s="13" t="s">
        <v>1610</v>
      </c>
      <c r="S540" s="13"/>
    </row>
    <row r="541" spans="1:19" ht="19.899999999999999" customHeight="1">
      <c r="A541" s="213" t="s">
        <v>1726</v>
      </c>
      <c r="B541" s="213" t="s">
        <v>1727</v>
      </c>
      <c r="C541" s="214">
        <v>999.22735399999999</v>
      </c>
      <c r="D541" s="214">
        <v>999.22735399999999</v>
      </c>
      <c r="E541" s="214"/>
      <c r="F541" s="214"/>
      <c r="G541" s="214"/>
      <c r="H541" s="214">
        <v>999.22735399999999</v>
      </c>
      <c r="I541" s="214"/>
      <c r="J541" s="213" t="s">
        <v>1533</v>
      </c>
      <c r="K541" s="213" t="s">
        <v>504</v>
      </c>
      <c r="L541" s="13" t="s">
        <v>505</v>
      </c>
      <c r="M541" s="13" t="s">
        <v>1289</v>
      </c>
      <c r="N541" s="13" t="s">
        <v>556</v>
      </c>
      <c r="O541" s="13" t="s">
        <v>1728</v>
      </c>
      <c r="P541" s="13" t="s">
        <v>555</v>
      </c>
      <c r="Q541" s="13" t="s">
        <v>1729</v>
      </c>
      <c r="R541" s="13" t="s">
        <v>1554</v>
      </c>
      <c r="S541" s="13"/>
    </row>
    <row r="542" spans="1:19" ht="19.899999999999999" customHeight="1">
      <c r="A542" s="213"/>
      <c r="B542" s="213"/>
      <c r="C542" s="214"/>
      <c r="D542" s="214"/>
      <c r="E542" s="214"/>
      <c r="F542" s="214"/>
      <c r="G542" s="214"/>
      <c r="H542" s="214"/>
      <c r="I542" s="214"/>
      <c r="J542" s="213"/>
      <c r="K542" s="213"/>
      <c r="L542" s="13" t="s">
        <v>511</v>
      </c>
      <c r="M542" s="13"/>
      <c r="N542" s="13"/>
      <c r="O542" s="13"/>
      <c r="P542" s="13"/>
      <c r="Q542" s="13"/>
      <c r="R542" s="13"/>
      <c r="S542" s="13"/>
    </row>
    <row r="543" spans="1:19" ht="19.899999999999999" customHeight="1">
      <c r="A543" s="213"/>
      <c r="B543" s="213"/>
      <c r="C543" s="214"/>
      <c r="D543" s="214"/>
      <c r="E543" s="214"/>
      <c r="F543" s="214"/>
      <c r="G543" s="214"/>
      <c r="H543" s="214"/>
      <c r="I543" s="214"/>
      <c r="J543" s="213"/>
      <c r="K543" s="213"/>
      <c r="L543" s="13" t="s">
        <v>512</v>
      </c>
      <c r="M543" s="13"/>
      <c r="N543" s="13"/>
      <c r="O543" s="13"/>
      <c r="P543" s="13"/>
      <c r="Q543" s="13"/>
      <c r="R543" s="13"/>
      <c r="S543" s="13"/>
    </row>
    <row r="544" spans="1:19" ht="19.5" customHeight="1">
      <c r="A544" s="213"/>
      <c r="B544" s="213"/>
      <c r="C544" s="214"/>
      <c r="D544" s="214"/>
      <c r="E544" s="214"/>
      <c r="F544" s="214"/>
      <c r="G544" s="214"/>
      <c r="H544" s="214"/>
      <c r="I544" s="214"/>
      <c r="J544" s="213"/>
      <c r="K544" s="218" t="s">
        <v>513</v>
      </c>
      <c r="L544" s="218" t="s">
        <v>514</v>
      </c>
      <c r="M544" s="13" t="s">
        <v>1320</v>
      </c>
      <c r="N544" s="13" t="s">
        <v>548</v>
      </c>
      <c r="O544" s="13" t="s">
        <v>710</v>
      </c>
      <c r="P544" s="13" t="s">
        <v>637</v>
      </c>
      <c r="Q544" s="13" t="s">
        <v>1321</v>
      </c>
      <c r="R544" s="13" t="s">
        <v>1536</v>
      </c>
      <c r="S544" s="13"/>
    </row>
    <row r="545" spans="1:19" ht="19.5" customHeight="1">
      <c r="A545" s="213"/>
      <c r="B545" s="213"/>
      <c r="C545" s="214"/>
      <c r="D545" s="214"/>
      <c r="E545" s="214"/>
      <c r="F545" s="214"/>
      <c r="G545" s="214"/>
      <c r="H545" s="214"/>
      <c r="I545" s="214"/>
      <c r="J545" s="213"/>
      <c r="K545" s="218"/>
      <c r="L545" s="218"/>
      <c r="M545" s="13" t="s">
        <v>1323</v>
      </c>
      <c r="N545" s="13" t="s">
        <v>548</v>
      </c>
      <c r="O545" s="13" t="s">
        <v>524</v>
      </c>
      <c r="P545" s="13" t="s">
        <v>1324</v>
      </c>
      <c r="Q545" s="13" t="s">
        <v>1537</v>
      </c>
      <c r="R545" s="13" t="s">
        <v>1538</v>
      </c>
      <c r="S545" s="13"/>
    </row>
    <row r="546" spans="1:19" ht="19.5" customHeight="1">
      <c r="A546" s="213"/>
      <c r="B546" s="213"/>
      <c r="C546" s="214"/>
      <c r="D546" s="214"/>
      <c r="E546" s="214"/>
      <c r="F546" s="214"/>
      <c r="G546" s="214"/>
      <c r="H546" s="214"/>
      <c r="I546" s="214"/>
      <c r="J546" s="213"/>
      <c r="K546" s="218"/>
      <c r="L546" s="218"/>
      <c r="M546" s="13" t="s">
        <v>671</v>
      </c>
      <c r="N546" s="13" t="s">
        <v>548</v>
      </c>
      <c r="O546" s="13" t="s">
        <v>1539</v>
      </c>
      <c r="P546" s="13" t="s">
        <v>637</v>
      </c>
      <c r="Q546" s="13" t="s">
        <v>1555</v>
      </c>
      <c r="R546" s="13" t="s">
        <v>1541</v>
      </c>
      <c r="S546" s="13"/>
    </row>
    <row r="547" spans="1:19" ht="19.5" customHeight="1">
      <c r="A547" s="213"/>
      <c r="B547" s="213"/>
      <c r="C547" s="214"/>
      <c r="D547" s="214"/>
      <c r="E547" s="214"/>
      <c r="F547" s="214"/>
      <c r="G547" s="214"/>
      <c r="H547" s="214"/>
      <c r="I547" s="214"/>
      <c r="J547" s="213"/>
      <c r="K547" s="218"/>
      <c r="L547" s="218" t="s">
        <v>518</v>
      </c>
      <c r="M547" s="13" t="s">
        <v>1330</v>
      </c>
      <c r="N547" s="13" t="s">
        <v>548</v>
      </c>
      <c r="O547" s="13" t="s">
        <v>545</v>
      </c>
      <c r="P547" s="13" t="s">
        <v>509</v>
      </c>
      <c r="Q547" s="13" t="s">
        <v>1331</v>
      </c>
      <c r="R547" s="13" t="s">
        <v>1542</v>
      </c>
      <c r="S547" s="13"/>
    </row>
    <row r="548" spans="1:19" ht="19.899999999999999" customHeight="1">
      <c r="A548" s="213"/>
      <c r="B548" s="213"/>
      <c r="C548" s="214"/>
      <c r="D548" s="214"/>
      <c r="E548" s="214"/>
      <c r="F548" s="214"/>
      <c r="G548" s="214"/>
      <c r="H548" s="214"/>
      <c r="I548" s="214"/>
      <c r="J548" s="213"/>
      <c r="K548" s="218"/>
      <c r="L548" s="218"/>
      <c r="M548" s="13" t="s">
        <v>1333</v>
      </c>
      <c r="N548" s="13" t="s">
        <v>563</v>
      </c>
      <c r="O548" s="13" t="s">
        <v>524</v>
      </c>
      <c r="P548" s="13" t="s">
        <v>509</v>
      </c>
      <c r="Q548" s="13" t="s">
        <v>1334</v>
      </c>
      <c r="R548" s="13" t="s">
        <v>1542</v>
      </c>
      <c r="S548" s="13"/>
    </row>
    <row r="549" spans="1:19" ht="19.5" customHeight="1">
      <c r="A549" s="213"/>
      <c r="B549" s="213"/>
      <c r="C549" s="214"/>
      <c r="D549" s="214"/>
      <c r="E549" s="214"/>
      <c r="F549" s="214"/>
      <c r="G549" s="214"/>
      <c r="H549" s="214"/>
      <c r="I549" s="214"/>
      <c r="J549" s="213"/>
      <c r="K549" s="218"/>
      <c r="L549" s="218"/>
      <c r="M549" s="13" t="s">
        <v>1335</v>
      </c>
      <c r="N549" s="13" t="s">
        <v>548</v>
      </c>
      <c r="O549" s="13" t="s">
        <v>891</v>
      </c>
      <c r="P549" s="13" t="s">
        <v>509</v>
      </c>
      <c r="Q549" s="13" t="s">
        <v>1543</v>
      </c>
      <c r="R549" s="13" t="s">
        <v>1542</v>
      </c>
      <c r="S549" s="13"/>
    </row>
    <row r="550" spans="1:19" ht="19.899999999999999" customHeight="1">
      <c r="A550" s="213"/>
      <c r="B550" s="213"/>
      <c r="C550" s="214"/>
      <c r="D550" s="214"/>
      <c r="E550" s="214"/>
      <c r="F550" s="214"/>
      <c r="G550" s="214"/>
      <c r="H550" s="214"/>
      <c r="I550" s="214"/>
      <c r="J550" s="213"/>
      <c r="K550" s="218"/>
      <c r="L550" s="35" t="s">
        <v>522</v>
      </c>
      <c r="M550" s="13" t="s">
        <v>894</v>
      </c>
      <c r="N550" s="13" t="s">
        <v>563</v>
      </c>
      <c r="O550" s="13" t="s">
        <v>524</v>
      </c>
      <c r="P550" s="13" t="s">
        <v>509</v>
      </c>
      <c r="Q550" s="13" t="s">
        <v>1337</v>
      </c>
      <c r="R550" s="13" t="s">
        <v>1542</v>
      </c>
      <c r="S550" s="13"/>
    </row>
    <row r="551" spans="1:19" ht="19.899999999999999" customHeight="1">
      <c r="A551" s="213"/>
      <c r="B551" s="213"/>
      <c r="C551" s="214"/>
      <c r="D551" s="214"/>
      <c r="E551" s="214"/>
      <c r="F551" s="214"/>
      <c r="G551" s="214"/>
      <c r="H551" s="214"/>
      <c r="I551" s="214"/>
      <c r="J551" s="213"/>
      <c r="K551" s="218" t="s">
        <v>528</v>
      </c>
      <c r="L551" s="35" t="s">
        <v>529</v>
      </c>
      <c r="M551" s="13"/>
      <c r="N551" s="13"/>
      <c r="O551" s="13"/>
      <c r="P551" s="13"/>
      <c r="Q551" s="13"/>
      <c r="R551" s="13"/>
      <c r="S551" s="13"/>
    </row>
    <row r="552" spans="1:19" ht="19.5" customHeight="1">
      <c r="A552" s="213"/>
      <c r="B552" s="213"/>
      <c r="C552" s="214"/>
      <c r="D552" s="214"/>
      <c r="E552" s="214"/>
      <c r="F552" s="214"/>
      <c r="G552" s="214"/>
      <c r="H552" s="214"/>
      <c r="I552" s="214"/>
      <c r="J552" s="213"/>
      <c r="K552" s="218"/>
      <c r="L552" s="218" t="s">
        <v>530</v>
      </c>
      <c r="M552" s="13" t="s">
        <v>1303</v>
      </c>
      <c r="N552" s="13" t="s">
        <v>556</v>
      </c>
      <c r="O552" s="13" t="s">
        <v>516</v>
      </c>
      <c r="P552" s="13" t="s">
        <v>509</v>
      </c>
      <c r="Q552" s="13" t="s">
        <v>1556</v>
      </c>
      <c r="R552" s="13" t="s">
        <v>1339</v>
      </c>
      <c r="S552" s="13"/>
    </row>
    <row r="553" spans="1:19" ht="19.5" customHeight="1">
      <c r="A553" s="213"/>
      <c r="B553" s="213"/>
      <c r="C553" s="214"/>
      <c r="D553" s="214"/>
      <c r="E553" s="214"/>
      <c r="F553" s="214"/>
      <c r="G553" s="214"/>
      <c r="H553" s="214"/>
      <c r="I553" s="214"/>
      <c r="J553" s="213"/>
      <c r="K553" s="218"/>
      <c r="L553" s="218"/>
      <c r="M553" s="13" t="s">
        <v>1311</v>
      </c>
      <c r="N553" s="13" t="s">
        <v>548</v>
      </c>
      <c r="O553" s="13" t="s">
        <v>524</v>
      </c>
      <c r="P553" s="13" t="s">
        <v>509</v>
      </c>
      <c r="Q553" s="13" t="s">
        <v>1557</v>
      </c>
      <c r="R553" s="13" t="s">
        <v>1332</v>
      </c>
      <c r="S553" s="13"/>
    </row>
    <row r="554" spans="1:19" ht="19.899999999999999" customHeight="1">
      <c r="A554" s="213"/>
      <c r="B554" s="213"/>
      <c r="C554" s="214"/>
      <c r="D554" s="214"/>
      <c r="E554" s="214"/>
      <c r="F554" s="214"/>
      <c r="G554" s="214"/>
      <c r="H554" s="214"/>
      <c r="I554" s="214"/>
      <c r="J554" s="213"/>
      <c r="K554" s="218"/>
      <c r="L554" s="35" t="s">
        <v>536</v>
      </c>
      <c r="M554" s="13"/>
      <c r="N554" s="13"/>
      <c r="O554" s="13"/>
      <c r="P554" s="13"/>
      <c r="Q554" s="13"/>
      <c r="R554" s="13"/>
      <c r="S554" s="13"/>
    </row>
    <row r="555" spans="1:19" ht="19.899999999999999" customHeight="1">
      <c r="A555" s="213"/>
      <c r="B555" s="213"/>
      <c r="C555" s="214"/>
      <c r="D555" s="214"/>
      <c r="E555" s="214"/>
      <c r="F555" s="214"/>
      <c r="G555" s="214"/>
      <c r="H555" s="214"/>
      <c r="I555" s="214"/>
      <c r="J555" s="213"/>
      <c r="K555" s="218"/>
      <c r="L555" s="35" t="s">
        <v>537</v>
      </c>
      <c r="M555" s="13"/>
      <c r="N555" s="13"/>
      <c r="O555" s="13"/>
      <c r="P555" s="13"/>
      <c r="Q555" s="13"/>
      <c r="R555" s="13"/>
      <c r="S555" s="13"/>
    </row>
    <row r="556" spans="1:19" ht="19.899999999999999" customHeight="1">
      <c r="A556" s="213"/>
      <c r="B556" s="213"/>
      <c r="C556" s="214"/>
      <c r="D556" s="214"/>
      <c r="E556" s="214"/>
      <c r="F556" s="214"/>
      <c r="G556" s="214"/>
      <c r="H556" s="214"/>
      <c r="I556" s="214"/>
      <c r="J556" s="213"/>
      <c r="K556" s="35" t="s">
        <v>542</v>
      </c>
      <c r="L556" s="35" t="s">
        <v>543</v>
      </c>
      <c r="M556" s="13" t="s">
        <v>578</v>
      </c>
      <c r="N556" s="13" t="s">
        <v>548</v>
      </c>
      <c r="O556" s="13" t="s">
        <v>545</v>
      </c>
      <c r="P556" s="13" t="s">
        <v>509</v>
      </c>
      <c r="Q556" s="13" t="s">
        <v>579</v>
      </c>
      <c r="R556" s="13" t="s">
        <v>1332</v>
      </c>
      <c r="S556" s="13"/>
    </row>
    <row r="557" spans="1:19" ht="16.350000000000001" customHeight="1">
      <c r="A557" s="209" t="s">
        <v>257</v>
      </c>
      <c r="B557" s="209"/>
      <c r="C557" s="209"/>
      <c r="D557" s="209"/>
      <c r="E557" s="209"/>
      <c r="F557" s="209"/>
      <c r="G557" s="209"/>
      <c r="H557" s="209"/>
    </row>
  </sheetData>
  <mergeCells count="560">
    <mergeCell ref="L544:L546"/>
    <mergeCell ref="L547:L549"/>
    <mergeCell ref="K551:K555"/>
    <mergeCell ref="L552:L553"/>
    <mergeCell ref="A557:H557"/>
    <mergeCell ref="K528:K530"/>
    <mergeCell ref="K531:K535"/>
    <mergeCell ref="L531:L533"/>
    <mergeCell ref="K536:K539"/>
    <mergeCell ref="A541:A556"/>
    <mergeCell ref="B541:B556"/>
    <mergeCell ref="C541:C556"/>
    <mergeCell ref="D541:D556"/>
    <mergeCell ref="E541:E556"/>
    <mergeCell ref="F541:F556"/>
    <mergeCell ref="G541:G556"/>
    <mergeCell ref="H541:H556"/>
    <mergeCell ref="I541:I556"/>
    <mergeCell ref="J541:J556"/>
    <mergeCell ref="K541:K543"/>
    <mergeCell ref="K544:K550"/>
    <mergeCell ref="F528:F540"/>
    <mergeCell ref="G528:G540"/>
    <mergeCell ref="H528:H540"/>
    <mergeCell ref="J509:J527"/>
    <mergeCell ref="K509:K511"/>
    <mergeCell ref="K512:K521"/>
    <mergeCell ref="L512:L516"/>
    <mergeCell ref="I528:I540"/>
    <mergeCell ref="J528:J540"/>
    <mergeCell ref="A528:A540"/>
    <mergeCell ref="B528:B540"/>
    <mergeCell ref="C528:C540"/>
    <mergeCell ref="D528:D540"/>
    <mergeCell ref="E528:E540"/>
    <mergeCell ref="L517:L519"/>
    <mergeCell ref="L520:L521"/>
    <mergeCell ref="K522:K525"/>
    <mergeCell ref="K526:K527"/>
    <mergeCell ref="L526:L527"/>
    <mergeCell ref="A509:A527"/>
    <mergeCell ref="B509:B527"/>
    <mergeCell ref="C509:C527"/>
    <mergeCell ref="D509:D527"/>
    <mergeCell ref="E509:E527"/>
    <mergeCell ref="F509:F527"/>
    <mergeCell ref="G509:G527"/>
    <mergeCell ref="H509:H527"/>
    <mergeCell ref="I509:I527"/>
    <mergeCell ref="A452:A466"/>
    <mergeCell ref="B452:B466"/>
    <mergeCell ref="C452:C466"/>
    <mergeCell ref="D452:D466"/>
    <mergeCell ref="E452:E466"/>
    <mergeCell ref="L486:L487"/>
    <mergeCell ref="B488:B508"/>
    <mergeCell ref="C488:C508"/>
    <mergeCell ref="D488:D508"/>
    <mergeCell ref="E488:E508"/>
    <mergeCell ref="F488:F508"/>
    <mergeCell ref="G488:G508"/>
    <mergeCell ref="H488:H508"/>
    <mergeCell ref="I488:I508"/>
    <mergeCell ref="J488:J508"/>
    <mergeCell ref="K488:K490"/>
    <mergeCell ref="K491:K501"/>
    <mergeCell ref="L491:L497"/>
    <mergeCell ref="L498:L499"/>
    <mergeCell ref="L500:L501"/>
    <mergeCell ref="K502:K506"/>
    <mergeCell ref="L503:L504"/>
    <mergeCell ref="K507:K508"/>
    <mergeCell ref="L507:L508"/>
    <mergeCell ref="A467:A508"/>
    <mergeCell ref="B467:B487"/>
    <mergeCell ref="C467:C487"/>
    <mergeCell ref="D467:D487"/>
    <mergeCell ref="E467:E487"/>
    <mergeCell ref="F467:F487"/>
    <mergeCell ref="G467:G487"/>
    <mergeCell ref="H467:H487"/>
    <mergeCell ref="I467:I487"/>
    <mergeCell ref="F452:F466"/>
    <mergeCell ref="G452:G466"/>
    <mergeCell ref="H452:H466"/>
    <mergeCell ref="I452:I466"/>
    <mergeCell ref="J452:J466"/>
    <mergeCell ref="L470:L476"/>
    <mergeCell ref="L477:L478"/>
    <mergeCell ref="L479:L480"/>
    <mergeCell ref="K481:K485"/>
    <mergeCell ref="L482:L483"/>
    <mergeCell ref="K462:K465"/>
    <mergeCell ref="J467:J487"/>
    <mergeCell ref="K467:K469"/>
    <mergeCell ref="K470:K480"/>
    <mergeCell ref="K486:K487"/>
    <mergeCell ref="L425:L426"/>
    <mergeCell ref="K427:K430"/>
    <mergeCell ref="K431:K432"/>
    <mergeCell ref="L431:L432"/>
    <mergeCell ref="K452:K454"/>
    <mergeCell ref="K455:K461"/>
    <mergeCell ref="L455:L457"/>
    <mergeCell ref="L458:L459"/>
    <mergeCell ref="L460:L461"/>
    <mergeCell ref="C433:C451"/>
    <mergeCell ref="D433:D451"/>
    <mergeCell ref="E433:E451"/>
    <mergeCell ref="F433:F451"/>
    <mergeCell ref="G433:G451"/>
    <mergeCell ref="H433:H451"/>
    <mergeCell ref="I433:I451"/>
    <mergeCell ref="L436:L440"/>
    <mergeCell ref="L441:L443"/>
    <mergeCell ref="L444:L445"/>
    <mergeCell ref="K446:K449"/>
    <mergeCell ref="K450:K451"/>
    <mergeCell ref="L450:L451"/>
    <mergeCell ref="J401:J413"/>
    <mergeCell ref="K401:K403"/>
    <mergeCell ref="K404:K408"/>
    <mergeCell ref="J433:J451"/>
    <mergeCell ref="K433:K435"/>
    <mergeCell ref="K436:K445"/>
    <mergeCell ref="L404:L406"/>
    <mergeCell ref="K409:K412"/>
    <mergeCell ref="A414:A432"/>
    <mergeCell ref="B414:B432"/>
    <mergeCell ref="C414:C432"/>
    <mergeCell ref="D414:D432"/>
    <mergeCell ref="E414:E432"/>
    <mergeCell ref="F414:F432"/>
    <mergeCell ref="G414:G432"/>
    <mergeCell ref="H414:H432"/>
    <mergeCell ref="I414:I432"/>
    <mergeCell ref="J414:J432"/>
    <mergeCell ref="K414:K416"/>
    <mergeCell ref="K417:K426"/>
    <mergeCell ref="L417:L421"/>
    <mergeCell ref="L422:L424"/>
    <mergeCell ref="A433:A451"/>
    <mergeCell ref="B433:B451"/>
    <mergeCell ref="A401:A413"/>
    <mergeCell ref="B401:B413"/>
    <mergeCell ref="C401:C413"/>
    <mergeCell ref="D401:D413"/>
    <mergeCell ref="E401:E413"/>
    <mergeCell ref="F401:F413"/>
    <mergeCell ref="G401:G413"/>
    <mergeCell ref="H401:H413"/>
    <mergeCell ref="I401:I413"/>
    <mergeCell ref="A369:A387"/>
    <mergeCell ref="B369:B387"/>
    <mergeCell ref="C369:C387"/>
    <mergeCell ref="D369:D387"/>
    <mergeCell ref="E369:E387"/>
    <mergeCell ref="K396:K399"/>
    <mergeCell ref="A388:A400"/>
    <mergeCell ref="B388:B400"/>
    <mergeCell ref="C388:C400"/>
    <mergeCell ref="D388:D400"/>
    <mergeCell ref="E388:E400"/>
    <mergeCell ref="F388:F400"/>
    <mergeCell ref="G388:G400"/>
    <mergeCell ref="H388:H400"/>
    <mergeCell ref="I388:I400"/>
    <mergeCell ref="K369:K371"/>
    <mergeCell ref="K372:K381"/>
    <mergeCell ref="F369:F387"/>
    <mergeCell ref="G369:G387"/>
    <mergeCell ref="H369:H387"/>
    <mergeCell ref="I369:I387"/>
    <mergeCell ref="L386:L387"/>
    <mergeCell ref="L353:L357"/>
    <mergeCell ref="L358:L360"/>
    <mergeCell ref="L361:L362"/>
    <mergeCell ref="K363:K366"/>
    <mergeCell ref="K367:K368"/>
    <mergeCell ref="L367:L368"/>
    <mergeCell ref="J388:J400"/>
    <mergeCell ref="K388:K390"/>
    <mergeCell ref="K391:K395"/>
    <mergeCell ref="L391:L393"/>
    <mergeCell ref="L372:L376"/>
    <mergeCell ref="L377:L379"/>
    <mergeCell ref="L380:L381"/>
    <mergeCell ref="J350:J368"/>
    <mergeCell ref="K350:K352"/>
    <mergeCell ref="K353:K362"/>
    <mergeCell ref="J369:J387"/>
    <mergeCell ref="K382:K385"/>
    <mergeCell ref="K386:K387"/>
    <mergeCell ref="A350:A368"/>
    <mergeCell ref="B350:B368"/>
    <mergeCell ref="C350:C368"/>
    <mergeCell ref="D350:D368"/>
    <mergeCell ref="E350:E368"/>
    <mergeCell ref="F350:F368"/>
    <mergeCell ref="G350:G368"/>
    <mergeCell ref="H350:H368"/>
    <mergeCell ref="I350:I368"/>
    <mergeCell ref="A314:A332"/>
    <mergeCell ref="B314:B332"/>
    <mergeCell ref="C314:C332"/>
    <mergeCell ref="D314:D332"/>
    <mergeCell ref="E314:E332"/>
    <mergeCell ref="K314:K316"/>
    <mergeCell ref="K317:K326"/>
    <mergeCell ref="L317:L321"/>
    <mergeCell ref="L340:L342"/>
    <mergeCell ref="A333:A349"/>
    <mergeCell ref="B333:B349"/>
    <mergeCell ref="C333:C349"/>
    <mergeCell ref="D333:D349"/>
    <mergeCell ref="E333:E349"/>
    <mergeCell ref="F333:F349"/>
    <mergeCell ref="G333:G349"/>
    <mergeCell ref="H333:H349"/>
    <mergeCell ref="I333:I349"/>
    <mergeCell ref="L322:L324"/>
    <mergeCell ref="L325:L326"/>
    <mergeCell ref="F314:F332"/>
    <mergeCell ref="G314:G332"/>
    <mergeCell ref="H314:H332"/>
    <mergeCell ref="I314:I332"/>
    <mergeCell ref="J333:J349"/>
    <mergeCell ref="K333:K335"/>
    <mergeCell ref="K336:K343"/>
    <mergeCell ref="L336:L339"/>
    <mergeCell ref="K344:K347"/>
    <mergeCell ref="K348:K349"/>
    <mergeCell ref="L348:L349"/>
    <mergeCell ref="K293:K294"/>
    <mergeCell ref="L293:L294"/>
    <mergeCell ref="J295:J313"/>
    <mergeCell ref="K295:K297"/>
    <mergeCell ref="K298:K307"/>
    <mergeCell ref="L298:L302"/>
    <mergeCell ref="J314:J332"/>
    <mergeCell ref="L303:L305"/>
    <mergeCell ref="L306:L307"/>
    <mergeCell ref="K308:K311"/>
    <mergeCell ref="K312:K313"/>
    <mergeCell ref="L312:L313"/>
    <mergeCell ref="K327:K330"/>
    <mergeCell ref="K331:K332"/>
    <mergeCell ref="L331:L332"/>
    <mergeCell ref="A295:A313"/>
    <mergeCell ref="B295:B313"/>
    <mergeCell ref="C295:C313"/>
    <mergeCell ref="D295:D313"/>
    <mergeCell ref="E295:E313"/>
    <mergeCell ref="F295:F313"/>
    <mergeCell ref="G295:G313"/>
    <mergeCell ref="H295:H313"/>
    <mergeCell ref="I295:I313"/>
    <mergeCell ref="A276:A294"/>
    <mergeCell ref="B276:B294"/>
    <mergeCell ref="C276:C294"/>
    <mergeCell ref="D276:D294"/>
    <mergeCell ref="E276:E294"/>
    <mergeCell ref="K276:K278"/>
    <mergeCell ref="K279:K288"/>
    <mergeCell ref="L279:L283"/>
    <mergeCell ref="A257:A275"/>
    <mergeCell ref="B257:B275"/>
    <mergeCell ref="C257:C275"/>
    <mergeCell ref="D257:D275"/>
    <mergeCell ref="E257:E275"/>
    <mergeCell ref="F257:F275"/>
    <mergeCell ref="G257:G275"/>
    <mergeCell ref="H257:H275"/>
    <mergeCell ref="I257:I275"/>
    <mergeCell ref="G238:G256"/>
    <mergeCell ref="H238:H256"/>
    <mergeCell ref="I238:I256"/>
    <mergeCell ref="J238:J256"/>
    <mergeCell ref="L284:L286"/>
    <mergeCell ref="L287:L288"/>
    <mergeCell ref="F276:F294"/>
    <mergeCell ref="G276:G294"/>
    <mergeCell ref="H276:H294"/>
    <mergeCell ref="I276:I294"/>
    <mergeCell ref="J276:J294"/>
    <mergeCell ref="L265:L267"/>
    <mergeCell ref="L268:L269"/>
    <mergeCell ref="K270:K273"/>
    <mergeCell ref="K274:K275"/>
    <mergeCell ref="L274:L275"/>
    <mergeCell ref="K251:K254"/>
    <mergeCell ref="K255:K256"/>
    <mergeCell ref="L255:L256"/>
    <mergeCell ref="J257:J275"/>
    <mergeCell ref="K257:K259"/>
    <mergeCell ref="K260:K269"/>
    <mergeCell ref="L260:L264"/>
    <mergeCell ref="K289:K292"/>
    <mergeCell ref="J219:J237"/>
    <mergeCell ref="K219:K221"/>
    <mergeCell ref="K222:K231"/>
    <mergeCell ref="L222:L226"/>
    <mergeCell ref="A203:A218"/>
    <mergeCell ref="B203:B218"/>
    <mergeCell ref="C203:C218"/>
    <mergeCell ref="D203:D218"/>
    <mergeCell ref="A238:A256"/>
    <mergeCell ref="B238:B256"/>
    <mergeCell ref="C238:C256"/>
    <mergeCell ref="D238:D256"/>
    <mergeCell ref="E238:E256"/>
    <mergeCell ref="L227:L229"/>
    <mergeCell ref="L230:L231"/>
    <mergeCell ref="K232:K235"/>
    <mergeCell ref="K236:K237"/>
    <mergeCell ref="L236:L237"/>
    <mergeCell ref="K238:K240"/>
    <mergeCell ref="K241:K250"/>
    <mergeCell ref="L241:L245"/>
    <mergeCell ref="L246:L248"/>
    <mergeCell ref="L249:L250"/>
    <mergeCell ref="F238:F256"/>
    <mergeCell ref="A219:A237"/>
    <mergeCell ref="B219:B237"/>
    <mergeCell ref="C219:C237"/>
    <mergeCell ref="D219:D237"/>
    <mergeCell ref="E219:E237"/>
    <mergeCell ref="F219:F237"/>
    <mergeCell ref="G219:G237"/>
    <mergeCell ref="H219:H237"/>
    <mergeCell ref="I219:I237"/>
    <mergeCell ref="E203:E218"/>
    <mergeCell ref="F203:F218"/>
    <mergeCell ref="G203:G218"/>
    <mergeCell ref="H203:H218"/>
    <mergeCell ref="I203:I218"/>
    <mergeCell ref="J187:J202"/>
    <mergeCell ref="K187:K189"/>
    <mergeCell ref="K190:K196"/>
    <mergeCell ref="L190:L192"/>
    <mergeCell ref="J203:J218"/>
    <mergeCell ref="K203:K205"/>
    <mergeCell ref="K206:K212"/>
    <mergeCell ref="L206:L208"/>
    <mergeCell ref="L209:L211"/>
    <mergeCell ref="K213:K217"/>
    <mergeCell ref="L214:L215"/>
    <mergeCell ref="A168:A186"/>
    <mergeCell ref="B168:B186"/>
    <mergeCell ref="C168:C186"/>
    <mergeCell ref="D168:D186"/>
    <mergeCell ref="E168:E186"/>
    <mergeCell ref="L193:L195"/>
    <mergeCell ref="K197:K201"/>
    <mergeCell ref="L198:L199"/>
    <mergeCell ref="A187:A202"/>
    <mergeCell ref="B187:B202"/>
    <mergeCell ref="C187:C202"/>
    <mergeCell ref="D187:D202"/>
    <mergeCell ref="E187:E202"/>
    <mergeCell ref="F187:F202"/>
    <mergeCell ref="G187:G202"/>
    <mergeCell ref="H187:H202"/>
    <mergeCell ref="I187:I202"/>
    <mergeCell ref="K168:K170"/>
    <mergeCell ref="K171:K180"/>
    <mergeCell ref="L171:L175"/>
    <mergeCell ref="L176:L178"/>
    <mergeCell ref="L179:L180"/>
    <mergeCell ref="F168:F186"/>
    <mergeCell ref="G168:G186"/>
    <mergeCell ref="H168:H186"/>
    <mergeCell ref="I168:I186"/>
    <mergeCell ref="J168:J186"/>
    <mergeCell ref="K181:K184"/>
    <mergeCell ref="K185:K186"/>
    <mergeCell ref="L185:L186"/>
    <mergeCell ref="K153:K155"/>
    <mergeCell ref="K156:K161"/>
    <mergeCell ref="L156:L158"/>
    <mergeCell ref="L159:L160"/>
    <mergeCell ref="K162:K166"/>
    <mergeCell ref="L163:L164"/>
    <mergeCell ref="F153:F167"/>
    <mergeCell ref="G153:G167"/>
    <mergeCell ref="H153:H167"/>
    <mergeCell ref="I153:I167"/>
    <mergeCell ref="J153:J167"/>
    <mergeCell ref="K140:K142"/>
    <mergeCell ref="K143:K147"/>
    <mergeCell ref="L143:L144"/>
    <mergeCell ref="L145:L146"/>
    <mergeCell ref="K148:K151"/>
    <mergeCell ref="F140:F152"/>
    <mergeCell ref="G140:G152"/>
    <mergeCell ref="H140:H152"/>
    <mergeCell ref="I140:I152"/>
    <mergeCell ref="J140:J152"/>
    <mergeCell ref="A118:A128"/>
    <mergeCell ref="B118:B128"/>
    <mergeCell ref="C118:C128"/>
    <mergeCell ref="D118:D128"/>
    <mergeCell ref="E118:E128"/>
    <mergeCell ref="A153:A167"/>
    <mergeCell ref="B153:B167"/>
    <mergeCell ref="C153:C167"/>
    <mergeCell ref="D153:D167"/>
    <mergeCell ref="E153:E167"/>
    <mergeCell ref="A140:A152"/>
    <mergeCell ref="B140:B152"/>
    <mergeCell ref="C140:C152"/>
    <mergeCell ref="D140:D152"/>
    <mergeCell ref="E140:E152"/>
    <mergeCell ref="A93:A106"/>
    <mergeCell ref="B93:B106"/>
    <mergeCell ref="C93:C106"/>
    <mergeCell ref="D93:D106"/>
    <mergeCell ref="E93:E106"/>
    <mergeCell ref="K124:K127"/>
    <mergeCell ref="A129:A139"/>
    <mergeCell ref="B129:B139"/>
    <mergeCell ref="C129:C139"/>
    <mergeCell ref="D129:D139"/>
    <mergeCell ref="E129:E139"/>
    <mergeCell ref="F129:F139"/>
    <mergeCell ref="G129:G139"/>
    <mergeCell ref="H129:H139"/>
    <mergeCell ref="I129:I139"/>
    <mergeCell ref="J129:J139"/>
    <mergeCell ref="K129:K131"/>
    <mergeCell ref="K132:K134"/>
    <mergeCell ref="K135:K138"/>
    <mergeCell ref="F118:F128"/>
    <mergeCell ref="G118:G128"/>
    <mergeCell ref="H118:H128"/>
    <mergeCell ref="I118:I128"/>
    <mergeCell ref="J118:J128"/>
    <mergeCell ref="A107:A117"/>
    <mergeCell ref="B107:B117"/>
    <mergeCell ref="C107:C117"/>
    <mergeCell ref="D107:D117"/>
    <mergeCell ref="E107:E117"/>
    <mergeCell ref="F107:F117"/>
    <mergeCell ref="G107:G117"/>
    <mergeCell ref="H107:H117"/>
    <mergeCell ref="I107:I117"/>
    <mergeCell ref="K118:K120"/>
    <mergeCell ref="K121:K123"/>
    <mergeCell ref="J77:J92"/>
    <mergeCell ref="K93:K95"/>
    <mergeCell ref="K96:K100"/>
    <mergeCell ref="L96:L97"/>
    <mergeCell ref="L98:L99"/>
    <mergeCell ref="K101:K104"/>
    <mergeCell ref="F93:F106"/>
    <mergeCell ref="G93:G106"/>
    <mergeCell ref="H93:H106"/>
    <mergeCell ref="I93:I106"/>
    <mergeCell ref="J93:J106"/>
    <mergeCell ref="K105:K106"/>
    <mergeCell ref="L105:L106"/>
    <mergeCell ref="J107:J117"/>
    <mergeCell ref="K107:K109"/>
    <mergeCell ref="K110:K112"/>
    <mergeCell ref="K113:K116"/>
    <mergeCell ref="J58:J76"/>
    <mergeCell ref="K58:K60"/>
    <mergeCell ref="K61:K70"/>
    <mergeCell ref="A77:A92"/>
    <mergeCell ref="B77:B92"/>
    <mergeCell ref="C77:C92"/>
    <mergeCell ref="D77:D92"/>
    <mergeCell ref="E77:E92"/>
    <mergeCell ref="L61:L65"/>
    <mergeCell ref="L66:L68"/>
    <mergeCell ref="L69:L70"/>
    <mergeCell ref="K71:K74"/>
    <mergeCell ref="K75:K76"/>
    <mergeCell ref="L75:L76"/>
    <mergeCell ref="K77:K79"/>
    <mergeCell ref="K80:K86"/>
    <mergeCell ref="L80:L83"/>
    <mergeCell ref="L84:L85"/>
    <mergeCell ref="K87:K91"/>
    <mergeCell ref="L88:L89"/>
    <mergeCell ref="F77:F92"/>
    <mergeCell ref="G77:G92"/>
    <mergeCell ref="H77:H92"/>
    <mergeCell ref="I77:I92"/>
    <mergeCell ref="A58:A76"/>
    <mergeCell ref="B58:B76"/>
    <mergeCell ref="C58:C76"/>
    <mergeCell ref="D58:D76"/>
    <mergeCell ref="E58:E76"/>
    <mergeCell ref="F58:F76"/>
    <mergeCell ref="G58:G76"/>
    <mergeCell ref="H58:H76"/>
    <mergeCell ref="I58:I76"/>
    <mergeCell ref="J39:J57"/>
    <mergeCell ref="K39:K41"/>
    <mergeCell ref="K42:K51"/>
    <mergeCell ref="L42:L46"/>
    <mergeCell ref="L47:L49"/>
    <mergeCell ref="L50:L51"/>
    <mergeCell ref="K52:K55"/>
    <mergeCell ref="K56:K57"/>
    <mergeCell ref="L56:L57"/>
    <mergeCell ref="A39:A57"/>
    <mergeCell ref="B39:B57"/>
    <mergeCell ref="C39:C57"/>
    <mergeCell ref="D39:D57"/>
    <mergeCell ref="E39:E57"/>
    <mergeCell ref="F39:F57"/>
    <mergeCell ref="G39:G57"/>
    <mergeCell ref="H39:H57"/>
    <mergeCell ref="I39:I57"/>
    <mergeCell ref="J23:J38"/>
    <mergeCell ref="K23:K25"/>
    <mergeCell ref="K26:K32"/>
    <mergeCell ref="L26:L28"/>
    <mergeCell ref="L29:L31"/>
    <mergeCell ref="A8:A22"/>
    <mergeCell ref="B8:B22"/>
    <mergeCell ref="C8:C22"/>
    <mergeCell ref="D8:D22"/>
    <mergeCell ref="E8:E22"/>
    <mergeCell ref="K33:K37"/>
    <mergeCell ref="L34:L35"/>
    <mergeCell ref="A23:A38"/>
    <mergeCell ref="B23:B38"/>
    <mergeCell ref="C23:C38"/>
    <mergeCell ref="D23:D38"/>
    <mergeCell ref="E23:E38"/>
    <mergeCell ref="F23:F38"/>
    <mergeCell ref="G23:G38"/>
    <mergeCell ref="H23:H38"/>
    <mergeCell ref="I23:I38"/>
    <mergeCell ref="K8:K10"/>
    <mergeCell ref="K11:K16"/>
    <mergeCell ref="L11:L12"/>
    <mergeCell ref="L13:L14"/>
    <mergeCell ref="L15:L16"/>
    <mergeCell ref="F8:F22"/>
    <mergeCell ref="G8:G22"/>
    <mergeCell ref="H8:H22"/>
    <mergeCell ref="I8:I22"/>
    <mergeCell ref="J8:J22"/>
    <mergeCell ref="K17:K21"/>
    <mergeCell ref="L18:L19"/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M39"/>
  <sheetViews>
    <sheetView tabSelected="1" zoomScale="145" zoomScaleNormal="145" workbookViewId="0">
      <selection activeCell="B32" sqref="B32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10" hidden="1" customWidth="1"/>
    <col min="10" max="10" width="11.625" hidden="1" customWidth="1"/>
    <col min="11" max="11" width="11.125" hidden="1" customWidth="1"/>
    <col min="12" max="12" width="10" hidden="1" customWidth="1"/>
    <col min="13" max="13" width="0" hidden="1" customWidth="1"/>
  </cols>
  <sheetData>
    <row r="1" spans="1:13" ht="12.95" customHeight="1">
      <c r="A1" s="4"/>
      <c r="H1" s="8" t="s">
        <v>36</v>
      </c>
    </row>
    <row r="2" spans="1:13" ht="24.2" customHeight="1">
      <c r="A2" s="192" t="s">
        <v>13</v>
      </c>
      <c r="B2" s="192"/>
      <c r="C2" s="192"/>
      <c r="D2" s="192"/>
      <c r="E2" s="192"/>
      <c r="F2" s="192"/>
      <c r="G2" s="192"/>
      <c r="H2" s="192"/>
    </row>
    <row r="3" spans="1:13">
      <c r="A3" s="193" t="s">
        <v>1731</v>
      </c>
      <c r="B3" s="193"/>
      <c r="C3" s="193"/>
      <c r="D3" s="193"/>
      <c r="E3" s="193"/>
      <c r="F3" s="193"/>
      <c r="G3" s="194" t="s">
        <v>37</v>
      </c>
      <c r="H3" s="194"/>
    </row>
    <row r="4" spans="1:13" ht="17.850000000000001" customHeight="1">
      <c r="A4" s="195" t="s">
        <v>38</v>
      </c>
      <c r="B4" s="195"/>
      <c r="C4" s="195" t="s">
        <v>39</v>
      </c>
      <c r="D4" s="195"/>
      <c r="E4" s="195"/>
      <c r="F4" s="195"/>
      <c r="G4" s="195"/>
      <c r="H4" s="195"/>
    </row>
    <row r="5" spans="1:13" ht="22.35" customHeight="1">
      <c r="A5" s="10" t="s">
        <v>40</v>
      </c>
      <c r="B5" s="10" t="s">
        <v>41</v>
      </c>
      <c r="C5" s="10" t="s">
        <v>42</v>
      </c>
      <c r="D5" s="10" t="s">
        <v>41</v>
      </c>
      <c r="E5" s="10" t="s">
        <v>43</v>
      </c>
      <c r="F5" s="10" t="s">
        <v>41</v>
      </c>
      <c r="G5" s="10" t="s">
        <v>44</v>
      </c>
      <c r="H5" s="10" t="s">
        <v>41</v>
      </c>
      <c r="J5">
        <v>2024</v>
      </c>
      <c r="K5">
        <v>2023</v>
      </c>
    </row>
    <row r="6" spans="1:13">
      <c r="A6" s="11" t="s">
        <v>45</v>
      </c>
      <c r="B6" s="41">
        <v>90771.916891999994</v>
      </c>
      <c r="C6" s="13" t="s">
        <v>46</v>
      </c>
      <c r="D6" s="41">
        <v>7.2371999999999996</v>
      </c>
      <c r="E6" s="11" t="s">
        <v>47</v>
      </c>
      <c r="F6" s="41">
        <f>SUM(F7:F9)</f>
        <v>108217.28208767597</v>
      </c>
      <c r="G6" s="13" t="s">
        <v>48</v>
      </c>
      <c r="H6" s="41">
        <f>'4支出分类(政府预算)'!G6</f>
        <v>1469.42</v>
      </c>
      <c r="I6">
        <f>J6-K6</f>
        <v>-5948.0800000000017</v>
      </c>
      <c r="J6">
        <v>90771.92</v>
      </c>
      <c r="K6">
        <v>96720</v>
      </c>
      <c r="L6">
        <f>5948.08/K6</f>
        <v>6.149793217535153E-2</v>
      </c>
    </row>
    <row r="7" spans="1:13">
      <c r="A7" s="13" t="s">
        <v>49</v>
      </c>
      <c r="B7" s="41">
        <v>90245.916891999994</v>
      </c>
      <c r="C7" s="13" t="s">
        <v>50</v>
      </c>
      <c r="D7" s="14"/>
      <c r="E7" s="13" t="s">
        <v>51</v>
      </c>
      <c r="F7" s="41">
        <f>'5支出分类（部门预算）'!H6</f>
        <v>71592.680392324663</v>
      </c>
      <c r="G7" s="13" t="s">
        <v>52</v>
      </c>
      <c r="H7" s="41">
        <f>'4支出分类(政府预算)'!H6</f>
        <v>306.72000000000003</v>
      </c>
    </row>
    <row r="8" spans="1:13">
      <c r="A8" s="11" t="s">
        <v>53</v>
      </c>
      <c r="B8" s="41">
        <v>526</v>
      </c>
      <c r="C8" s="13" t="s">
        <v>54</v>
      </c>
      <c r="D8" s="14"/>
      <c r="E8" s="13" t="s">
        <v>55</v>
      </c>
      <c r="F8" s="41">
        <f>'5支出分类（部门预算）'!I6</f>
        <v>22260.634716942353</v>
      </c>
      <c r="G8" s="13" t="s">
        <v>56</v>
      </c>
      <c r="H8" s="12">
        <f>'4支出分类(政府预算)'!I6</f>
        <v>41.96</v>
      </c>
    </row>
    <row r="9" spans="1:13">
      <c r="A9" s="13" t="s">
        <v>57</v>
      </c>
      <c r="B9" s="41"/>
      <c r="C9" s="13" t="s">
        <v>58</v>
      </c>
      <c r="D9" s="14"/>
      <c r="E9" s="13" t="s">
        <v>59</v>
      </c>
      <c r="F9" s="12">
        <f>'5支出分类（部门预算）'!J6</f>
        <v>14363.966978408953</v>
      </c>
      <c r="G9" s="13" t="s">
        <v>60</v>
      </c>
      <c r="H9" s="12"/>
      <c r="J9">
        <v>8850</v>
      </c>
      <c r="K9">
        <v>10167</v>
      </c>
    </row>
    <row r="10" spans="1:13">
      <c r="A10" s="13" t="s">
        <v>61</v>
      </c>
      <c r="B10" s="41"/>
      <c r="C10" s="13" t="s">
        <v>62</v>
      </c>
      <c r="D10" s="41">
        <f>B36-D6-D13-D15-D25</f>
        <v>106345.17957599999</v>
      </c>
      <c r="E10" s="11" t="s">
        <v>63</v>
      </c>
      <c r="F10" s="41">
        <f>SUM(F11:F20)</f>
        <v>8604.6351874199081</v>
      </c>
      <c r="G10" s="13" t="s">
        <v>64</v>
      </c>
      <c r="H10" s="41">
        <f>'4支出分类(政府预算)'!K6</f>
        <v>113010.70999999999</v>
      </c>
    </row>
    <row r="11" spans="1:13">
      <c r="A11" s="13" t="s">
        <v>65</v>
      </c>
      <c r="B11" s="41"/>
      <c r="C11" s="13" t="s">
        <v>66</v>
      </c>
      <c r="D11" s="14"/>
      <c r="E11" s="13" t="s">
        <v>67</v>
      </c>
      <c r="F11" s="41">
        <f>'5支出分类（部门预算）'!L6</f>
        <v>1199.2621759597557</v>
      </c>
      <c r="G11" s="13" t="s">
        <v>68</v>
      </c>
      <c r="H11" s="12"/>
    </row>
    <row r="12" spans="1:13">
      <c r="A12" s="13" t="s">
        <v>69</v>
      </c>
      <c r="B12" s="41"/>
      <c r="C12" s="13" t="s">
        <v>70</v>
      </c>
      <c r="D12" s="14"/>
      <c r="E12" s="13" t="s">
        <v>71</v>
      </c>
      <c r="F12" s="41">
        <f>'5支出分类（部门预算）'!M6</f>
        <v>3355.2332639396336</v>
      </c>
      <c r="G12" s="13" t="s">
        <v>72</v>
      </c>
      <c r="H12" s="12"/>
      <c r="J12">
        <v>13100</v>
      </c>
      <c r="K12">
        <v>14399</v>
      </c>
    </row>
    <row r="13" spans="1:13">
      <c r="A13" s="13" t="s">
        <v>73</v>
      </c>
      <c r="B13" s="12"/>
      <c r="C13" s="13" t="s">
        <v>74</v>
      </c>
      <c r="D13" s="41">
        <v>5653.7112779999998</v>
      </c>
      <c r="E13" s="13" t="s">
        <v>75</v>
      </c>
      <c r="F13" s="12">
        <f>'5支出分类（部门预算）'!N6</f>
        <v>599.63108797987786</v>
      </c>
      <c r="G13" s="13" t="s">
        <v>76</v>
      </c>
      <c r="H13" s="12"/>
    </row>
    <row r="14" spans="1:13">
      <c r="A14" s="13" t="s">
        <v>77</v>
      </c>
      <c r="B14" s="12"/>
      <c r="C14" s="13" t="s">
        <v>78</v>
      </c>
      <c r="D14" s="14"/>
      <c r="E14" s="13" t="s">
        <v>79</v>
      </c>
      <c r="F14" s="12"/>
      <c r="G14" s="13" t="s">
        <v>80</v>
      </c>
      <c r="H14" s="41"/>
      <c r="J14">
        <v>4100</v>
      </c>
    </row>
    <row r="15" spans="1:13">
      <c r="A15" s="13" t="s">
        <v>81</v>
      </c>
      <c r="B15" s="12"/>
      <c r="C15" s="13" t="s">
        <v>82</v>
      </c>
      <c r="D15" s="41">
        <v>3035.0937060000001</v>
      </c>
      <c r="E15" s="13" t="s">
        <v>83</v>
      </c>
      <c r="F15" s="12"/>
      <c r="G15" s="13" t="s">
        <v>84</v>
      </c>
      <c r="H15" s="12"/>
    </row>
    <row r="16" spans="1:13">
      <c r="A16" s="13" t="s">
        <v>85</v>
      </c>
      <c r="B16" s="12"/>
      <c r="C16" s="13" t="s">
        <v>86</v>
      </c>
      <c r="D16" s="14"/>
      <c r="E16" s="13" t="s">
        <v>87</v>
      </c>
      <c r="F16" s="12">
        <f>'5支出分类（部门预算）'!Q6</f>
        <v>1840.8356869572406</v>
      </c>
      <c r="G16" s="13" t="s">
        <v>88</v>
      </c>
      <c r="H16" s="12"/>
      <c r="J16" s="163">
        <f>SUM(J6:J15)</f>
        <v>116821.92</v>
      </c>
      <c r="K16" s="163">
        <f>SUM(K6:K15)</f>
        <v>121286</v>
      </c>
      <c r="L16" s="163">
        <f>J16-K16</f>
        <v>-4464.0800000000017</v>
      </c>
      <c r="M16">
        <f>4464.08/K16</f>
        <v>3.6806226604884321E-2</v>
      </c>
    </row>
    <row r="17" spans="1:11">
      <c r="A17" s="13" t="s">
        <v>89</v>
      </c>
      <c r="B17" s="12"/>
      <c r="C17" s="13" t="s">
        <v>90</v>
      </c>
      <c r="D17" s="14"/>
      <c r="E17" s="13" t="s">
        <v>91</v>
      </c>
      <c r="F17" s="12"/>
      <c r="G17" s="13" t="s">
        <v>92</v>
      </c>
      <c r="H17" s="12"/>
      <c r="J17" s="163"/>
      <c r="K17" s="163"/>
    </row>
    <row r="18" spans="1:11">
      <c r="A18" s="13" t="s">
        <v>93</v>
      </c>
      <c r="B18" s="12"/>
      <c r="C18" s="13" t="s">
        <v>94</v>
      </c>
      <c r="D18" s="14"/>
      <c r="E18" s="13" t="s">
        <v>95</v>
      </c>
      <c r="F18" s="12"/>
      <c r="G18" s="13" t="s">
        <v>96</v>
      </c>
      <c r="H18" s="12"/>
    </row>
    <row r="19" spans="1:11">
      <c r="A19" s="13" t="s">
        <v>97</v>
      </c>
      <c r="B19" s="12"/>
      <c r="C19" s="13" t="s">
        <v>98</v>
      </c>
      <c r="D19" s="14"/>
      <c r="E19" s="13" t="s">
        <v>99</v>
      </c>
      <c r="F19" s="12"/>
      <c r="G19" s="13" t="s">
        <v>100</v>
      </c>
      <c r="H19" s="12">
        <f>'4支出分类(政府预算)'!T6</f>
        <v>1993.11</v>
      </c>
    </row>
    <row r="20" spans="1:11">
      <c r="A20" s="11" t="s">
        <v>101</v>
      </c>
      <c r="B20" s="15"/>
      <c r="C20" s="13" t="s">
        <v>102</v>
      </c>
      <c r="D20" s="14"/>
      <c r="E20" s="13" t="s">
        <v>103</v>
      </c>
      <c r="F20" s="12">
        <f>'5支出分类（部门预算）'!U6</f>
        <v>1609.6729725833995</v>
      </c>
      <c r="G20" s="13"/>
      <c r="H20" s="41"/>
    </row>
    <row r="21" spans="1:11">
      <c r="A21" s="11" t="s">
        <v>104</v>
      </c>
      <c r="B21" s="15"/>
      <c r="C21" s="13" t="s">
        <v>105</v>
      </c>
      <c r="D21" s="14"/>
      <c r="E21" s="11" t="s">
        <v>106</v>
      </c>
      <c r="F21" s="15"/>
      <c r="G21" s="13"/>
      <c r="H21" s="12"/>
    </row>
    <row r="22" spans="1:11">
      <c r="A22" s="11" t="s">
        <v>107</v>
      </c>
      <c r="B22" s="15"/>
      <c r="C22" s="13" t="s">
        <v>108</v>
      </c>
      <c r="D22" s="14"/>
      <c r="E22" s="13"/>
      <c r="F22" s="13"/>
      <c r="G22" s="13"/>
      <c r="H22" s="12"/>
    </row>
    <row r="23" spans="1:11">
      <c r="A23" s="11" t="s">
        <v>109</v>
      </c>
      <c r="B23" s="40">
        <v>8850</v>
      </c>
      <c r="C23" s="13" t="s">
        <v>110</v>
      </c>
      <c r="D23" s="14"/>
      <c r="E23" s="13"/>
      <c r="F23" s="13"/>
      <c r="G23" s="13"/>
      <c r="H23" s="12"/>
    </row>
    <row r="24" spans="1:11">
      <c r="A24" s="11" t="s">
        <v>111</v>
      </c>
      <c r="B24" s="15"/>
      <c r="C24" s="13" t="s">
        <v>112</v>
      </c>
      <c r="D24" s="14"/>
      <c r="E24" s="13"/>
      <c r="F24" s="13"/>
      <c r="G24" s="13"/>
      <c r="H24" s="12"/>
    </row>
    <row r="25" spans="1:11">
      <c r="A25" s="13" t="s">
        <v>113</v>
      </c>
      <c r="B25" s="12"/>
      <c r="C25" s="13" t="s">
        <v>114</v>
      </c>
      <c r="D25" s="14">
        <v>1780.6951320000001</v>
      </c>
      <c r="E25" s="13"/>
      <c r="F25" s="13"/>
      <c r="G25" s="13"/>
      <c r="H25" s="12"/>
    </row>
    <row r="26" spans="1:11">
      <c r="A26" s="13" t="s">
        <v>115</v>
      </c>
      <c r="B26" s="12"/>
      <c r="C26" s="13" t="s">
        <v>116</v>
      </c>
      <c r="D26" s="14"/>
      <c r="E26" s="13"/>
      <c r="F26" s="13"/>
      <c r="G26" s="13"/>
      <c r="H26" s="12"/>
    </row>
    <row r="27" spans="1:11">
      <c r="A27" s="13" t="s">
        <v>117</v>
      </c>
      <c r="B27" s="12"/>
      <c r="C27" s="13" t="s">
        <v>118</v>
      </c>
      <c r="D27" s="14"/>
      <c r="E27" s="13"/>
      <c r="F27" s="13"/>
      <c r="G27" s="13"/>
      <c r="H27" s="12"/>
    </row>
    <row r="28" spans="1:11">
      <c r="A28" s="11" t="s">
        <v>119</v>
      </c>
      <c r="B28" s="40">
        <v>13100</v>
      </c>
      <c r="C28" s="13" t="s">
        <v>120</v>
      </c>
      <c r="D28" s="14"/>
      <c r="E28" s="13"/>
      <c r="F28" s="13"/>
      <c r="G28" s="13"/>
      <c r="H28" s="12"/>
    </row>
    <row r="29" spans="1:11">
      <c r="A29" s="11" t="s">
        <v>121</v>
      </c>
      <c r="B29" s="40"/>
      <c r="C29" s="13" t="s">
        <v>122</v>
      </c>
      <c r="D29" s="14"/>
      <c r="E29" s="13"/>
      <c r="F29" s="13"/>
      <c r="G29" s="13"/>
      <c r="H29" s="12"/>
    </row>
    <row r="30" spans="1:11">
      <c r="A30" s="11" t="s">
        <v>123</v>
      </c>
      <c r="B30" s="40"/>
      <c r="C30" s="13" t="s">
        <v>124</v>
      </c>
      <c r="D30" s="14"/>
      <c r="E30" s="13"/>
      <c r="F30" s="13"/>
      <c r="G30" s="13"/>
      <c r="H30" s="12"/>
    </row>
    <row r="31" spans="1:11">
      <c r="A31" s="11" t="s">
        <v>125</v>
      </c>
      <c r="B31" s="40"/>
      <c r="C31" s="13" t="s">
        <v>126</v>
      </c>
      <c r="D31" s="14"/>
      <c r="E31" s="13"/>
      <c r="F31" s="13"/>
      <c r="G31" s="13"/>
      <c r="H31" s="12"/>
    </row>
    <row r="32" spans="1:11">
      <c r="A32" s="11" t="s">
        <v>127</v>
      </c>
      <c r="B32" s="40">
        <v>4100</v>
      </c>
      <c r="C32" s="13" t="s">
        <v>128</v>
      </c>
      <c r="D32" s="14"/>
      <c r="E32" s="13"/>
      <c r="F32" s="13"/>
      <c r="G32" s="13"/>
      <c r="H32" s="12"/>
    </row>
    <row r="33" spans="1:8">
      <c r="A33" s="13"/>
      <c r="B33" s="13"/>
      <c r="C33" s="13" t="s">
        <v>129</v>
      </c>
      <c r="D33" s="14"/>
      <c r="E33" s="13"/>
      <c r="F33" s="13"/>
      <c r="G33" s="13"/>
      <c r="H33" s="13"/>
    </row>
    <row r="34" spans="1:8">
      <c r="A34" s="13"/>
      <c r="B34" s="13"/>
      <c r="C34" s="13" t="s">
        <v>130</v>
      </c>
      <c r="D34" s="14"/>
      <c r="E34" s="13"/>
      <c r="F34" s="13"/>
      <c r="G34" s="13"/>
      <c r="H34" s="13"/>
    </row>
    <row r="35" spans="1:8">
      <c r="A35" s="13"/>
      <c r="B35" s="13"/>
      <c r="C35" s="13" t="s">
        <v>131</v>
      </c>
      <c r="D35" s="14"/>
      <c r="E35" s="13"/>
      <c r="F35" s="13"/>
      <c r="G35" s="13"/>
      <c r="H35" s="13"/>
    </row>
    <row r="36" spans="1:8">
      <c r="A36" s="11" t="s">
        <v>132</v>
      </c>
      <c r="B36" s="41">
        <f>B6+B23+B28+B32</f>
        <v>116821.91689199999</v>
      </c>
      <c r="C36" s="11" t="s">
        <v>133</v>
      </c>
      <c r="D36" s="41">
        <f>SUM(D6:D35)</f>
        <v>116821.91689199999</v>
      </c>
      <c r="E36" s="11" t="s">
        <v>133</v>
      </c>
      <c r="F36" s="41">
        <f>F6+F10+F21</f>
        <v>116821.91727509587</v>
      </c>
      <c r="G36" s="11" t="s">
        <v>133</v>
      </c>
      <c r="H36" s="41">
        <f>SUM(H6:H19)</f>
        <v>116821.92</v>
      </c>
    </row>
    <row r="37" spans="1:8">
      <c r="A37" s="11" t="s">
        <v>134</v>
      </c>
      <c r="B37" s="15"/>
      <c r="C37" s="11" t="s">
        <v>135</v>
      </c>
      <c r="D37" s="15"/>
      <c r="E37" s="11" t="s">
        <v>135</v>
      </c>
      <c r="F37" s="15"/>
      <c r="G37" s="11" t="s">
        <v>135</v>
      </c>
      <c r="H37" s="15"/>
    </row>
    <row r="38" spans="1:8">
      <c r="A38" s="13"/>
      <c r="B38" s="12"/>
      <c r="C38" s="13"/>
      <c r="D38" s="12"/>
      <c r="E38" s="11"/>
      <c r="F38" s="15"/>
      <c r="G38" s="11"/>
      <c r="H38" s="15"/>
    </row>
    <row r="39" spans="1:8">
      <c r="A39" s="11" t="s">
        <v>136</v>
      </c>
      <c r="B39" s="41">
        <f>B36</f>
        <v>116821.91689199999</v>
      </c>
      <c r="C39" s="11" t="s">
        <v>137</v>
      </c>
      <c r="D39" s="41">
        <f>D36</f>
        <v>116821.91689199999</v>
      </c>
      <c r="E39" s="11" t="s">
        <v>137</v>
      </c>
      <c r="F39" s="41">
        <f>F36</f>
        <v>116821.91727509587</v>
      </c>
      <c r="G39" s="11" t="s">
        <v>137</v>
      </c>
      <c r="H39" s="41">
        <f>H36</f>
        <v>116821.92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74015748031496E-2" right="7.874015748031496E-2" top="7.874015748031496E-2" bottom="7.874015748031496E-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7"/>
  <sheetViews>
    <sheetView workbookViewId="0">
      <selection activeCell="B32" sqref="B32"/>
    </sheetView>
  </sheetViews>
  <sheetFormatPr defaultColWidth="10" defaultRowHeight="13.5"/>
  <cols>
    <col min="1" max="1" width="5.875" customWidth="1"/>
    <col min="2" max="2" width="16.125" customWidth="1"/>
    <col min="3" max="3" width="10.375" customWidth="1"/>
    <col min="4" max="4" width="9.625" customWidth="1"/>
    <col min="5" max="5" width="10.875" customWidth="1"/>
    <col min="6" max="6" width="5.125" customWidth="1"/>
    <col min="7" max="7" width="4.5" customWidth="1"/>
    <col min="8" max="8" width="4.25" customWidth="1"/>
    <col min="9" max="9" width="9.25" customWidth="1"/>
    <col min="10" max="10" width="7.75" customWidth="1"/>
    <col min="11" max="11" width="4.375" customWidth="1"/>
    <col min="12" max="12" width="6.75" customWidth="1"/>
    <col min="13" max="13" width="6.375" customWidth="1"/>
    <col min="14" max="14" width="11.25" customWidth="1"/>
    <col min="15" max="16" width="5.875" customWidth="1"/>
    <col min="17" max="17" width="5" customWidth="1"/>
    <col min="18" max="18" width="9.625" customWidth="1"/>
    <col min="19" max="19" width="4.75" customWidth="1"/>
    <col min="20" max="20" width="4.875" customWidth="1"/>
    <col min="21" max="21" width="4.75" customWidth="1"/>
    <col min="22" max="22" width="6.5" customWidth="1"/>
    <col min="23" max="23" width="6.125" customWidth="1"/>
    <col min="24" max="24" width="6.75" customWidth="1"/>
    <col min="25" max="25" width="5.5" customWidth="1"/>
  </cols>
  <sheetData>
    <row r="1" spans="1:25" ht="16.350000000000001" customHeight="1">
      <c r="A1" s="4"/>
      <c r="X1" s="196" t="s">
        <v>138</v>
      </c>
      <c r="Y1" s="196"/>
    </row>
    <row r="2" spans="1:25" ht="33.6" customHeight="1">
      <c r="A2" s="197" t="s">
        <v>14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</row>
    <row r="3" spans="1:25">
      <c r="A3" s="193" t="s">
        <v>1731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4" t="s">
        <v>37</v>
      </c>
      <c r="Y3" s="194"/>
    </row>
    <row r="4" spans="1:25" ht="22.35" customHeight="1">
      <c r="A4" s="198" t="s">
        <v>139</v>
      </c>
      <c r="B4" s="198" t="s">
        <v>140</v>
      </c>
      <c r="C4" s="198" t="s">
        <v>141</v>
      </c>
      <c r="D4" s="198" t="s">
        <v>142</v>
      </c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 t="s">
        <v>134</v>
      </c>
      <c r="T4" s="198"/>
      <c r="U4" s="198"/>
      <c r="V4" s="198"/>
      <c r="W4" s="198"/>
      <c r="X4" s="198"/>
      <c r="Y4" s="198"/>
    </row>
    <row r="5" spans="1:25" ht="22.35" customHeight="1">
      <c r="A5" s="198"/>
      <c r="B5" s="198"/>
      <c r="C5" s="198"/>
      <c r="D5" s="198" t="s">
        <v>143</v>
      </c>
      <c r="E5" s="198" t="s">
        <v>144</v>
      </c>
      <c r="F5" s="198" t="s">
        <v>145</v>
      </c>
      <c r="G5" s="198" t="s">
        <v>146</v>
      </c>
      <c r="H5" s="198" t="s">
        <v>147</v>
      </c>
      <c r="I5" s="198" t="s">
        <v>148</v>
      </c>
      <c r="J5" s="198" t="s">
        <v>149</v>
      </c>
      <c r="K5" s="198"/>
      <c r="L5" s="198"/>
      <c r="M5" s="198"/>
      <c r="N5" s="198" t="s">
        <v>150</v>
      </c>
      <c r="O5" s="198" t="s">
        <v>151</v>
      </c>
      <c r="P5" s="198" t="s">
        <v>152</v>
      </c>
      <c r="Q5" s="198" t="s">
        <v>153</v>
      </c>
      <c r="R5" s="198" t="s">
        <v>154</v>
      </c>
      <c r="S5" s="198" t="s">
        <v>143</v>
      </c>
      <c r="T5" s="198" t="s">
        <v>144</v>
      </c>
      <c r="U5" s="198" t="s">
        <v>145</v>
      </c>
      <c r="V5" s="198" t="s">
        <v>146</v>
      </c>
      <c r="W5" s="198" t="s">
        <v>147</v>
      </c>
      <c r="X5" s="198" t="s">
        <v>148</v>
      </c>
      <c r="Y5" s="198" t="s">
        <v>155</v>
      </c>
    </row>
    <row r="6" spans="1:25" ht="33" customHeight="1">
      <c r="A6" s="198"/>
      <c r="B6" s="198"/>
      <c r="C6" s="198"/>
      <c r="D6" s="198"/>
      <c r="E6" s="198"/>
      <c r="F6" s="198"/>
      <c r="G6" s="198"/>
      <c r="H6" s="198"/>
      <c r="I6" s="198"/>
      <c r="J6" s="164" t="s">
        <v>156</v>
      </c>
      <c r="K6" s="164" t="s">
        <v>157</v>
      </c>
      <c r="L6" s="164" t="s">
        <v>158</v>
      </c>
      <c r="M6" s="164" t="s">
        <v>147</v>
      </c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</row>
    <row r="7" spans="1:25" ht="24.75" customHeight="1">
      <c r="A7" s="171" t="s">
        <v>1733</v>
      </c>
      <c r="B7" s="171" t="s">
        <v>1759</v>
      </c>
      <c r="C7" s="165">
        <f>D7</f>
        <v>116821.92</v>
      </c>
      <c r="D7" s="165">
        <f>E7+I7+N7+R7</f>
        <v>116821.92</v>
      </c>
      <c r="E7" s="168">
        <v>90771.92</v>
      </c>
      <c r="F7" s="168"/>
      <c r="G7" s="166"/>
      <c r="H7" s="168"/>
      <c r="I7" s="168">
        <v>3850</v>
      </c>
      <c r="J7" s="168"/>
      <c r="K7" s="168"/>
      <c r="L7" s="168"/>
      <c r="M7" s="168"/>
      <c r="N7" s="168">
        <v>18100</v>
      </c>
      <c r="O7" s="168"/>
      <c r="P7" s="168"/>
      <c r="Q7" s="168"/>
      <c r="R7" s="168">
        <v>4100</v>
      </c>
      <c r="S7" s="168"/>
      <c r="T7" s="168"/>
      <c r="U7" s="168"/>
      <c r="V7" s="168"/>
      <c r="W7" s="168"/>
      <c r="X7" s="168"/>
      <c r="Y7" s="168"/>
    </row>
  </sheetData>
  <mergeCells count="28"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pane ySplit="6" topLeftCell="A7" activePane="bottomLeft" state="frozen"/>
      <selection pane="bottomLeft" activeCell="I6" sqref="I6:K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spans="1:11" ht="16.350000000000001" customHeight="1">
      <c r="A1" s="4"/>
      <c r="D1" s="18"/>
      <c r="K1" s="8" t="s">
        <v>186</v>
      </c>
    </row>
    <row r="2" spans="1:11" ht="31.9" customHeight="1">
      <c r="A2" s="197" t="s">
        <v>15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11">
      <c r="A3" s="199" t="s">
        <v>1731</v>
      </c>
      <c r="B3" s="199"/>
      <c r="C3" s="199"/>
      <c r="D3" s="199"/>
      <c r="E3" s="199"/>
      <c r="F3" s="199"/>
      <c r="G3" s="199"/>
      <c r="H3" s="199"/>
      <c r="I3" s="199"/>
      <c r="J3" s="199"/>
      <c r="K3" s="9" t="s">
        <v>37</v>
      </c>
    </row>
    <row r="4" spans="1:11" ht="27.6" customHeight="1">
      <c r="A4" s="195" t="s">
        <v>187</v>
      </c>
      <c r="B4" s="195"/>
      <c r="C4" s="195"/>
      <c r="D4" s="195" t="s">
        <v>188</v>
      </c>
      <c r="E4" s="195" t="s">
        <v>189</v>
      </c>
      <c r="F4" s="195" t="s">
        <v>141</v>
      </c>
      <c r="G4" s="195" t="s">
        <v>190</v>
      </c>
      <c r="H4" s="195" t="s">
        <v>191</v>
      </c>
      <c r="I4" s="195" t="s">
        <v>192</v>
      </c>
      <c r="J4" s="195" t="s">
        <v>193</v>
      </c>
      <c r="K4" s="195" t="s">
        <v>194</v>
      </c>
    </row>
    <row r="5" spans="1:11" ht="25.9" customHeight="1">
      <c r="A5" s="10" t="s">
        <v>195</v>
      </c>
      <c r="B5" s="10" t="s">
        <v>196</v>
      </c>
      <c r="C5" s="10" t="s">
        <v>197</v>
      </c>
      <c r="D5" s="195"/>
      <c r="E5" s="195"/>
      <c r="F5" s="195"/>
      <c r="G5" s="195"/>
      <c r="H5" s="195"/>
      <c r="I5" s="195"/>
      <c r="J5" s="195"/>
      <c r="K5" s="195"/>
    </row>
    <row r="6" spans="1:11" ht="22.9" customHeight="1">
      <c r="A6" s="25" t="s">
        <v>198</v>
      </c>
      <c r="B6" s="19"/>
      <c r="C6" s="19"/>
      <c r="D6" s="20" t="s">
        <v>141</v>
      </c>
      <c r="E6" s="24" t="s">
        <v>199</v>
      </c>
      <c r="F6" s="21">
        <f>F7</f>
        <v>116821.91727509587</v>
      </c>
      <c r="G6" s="21">
        <f t="shared" ref="G6:H6" si="0">G7</f>
        <v>108217.28208767597</v>
      </c>
      <c r="H6" s="21">
        <f t="shared" si="0"/>
        <v>8604.6351874199081</v>
      </c>
      <c r="I6" s="21"/>
      <c r="J6" s="21"/>
      <c r="K6" s="21"/>
    </row>
    <row r="7" spans="1:11" ht="22.9" customHeight="1">
      <c r="A7" s="22"/>
      <c r="B7" s="22"/>
      <c r="C7" s="22"/>
      <c r="D7" s="23" t="s">
        <v>159</v>
      </c>
      <c r="E7" s="23" t="s">
        <v>160</v>
      </c>
      <c r="F7" s="182">
        <f>G7+H7</f>
        <v>116821.91727509587</v>
      </c>
      <c r="G7" s="136">
        <f>'5支出分类（部门预算）'!G6</f>
        <v>108217.28208767597</v>
      </c>
      <c r="H7" s="136">
        <f>'5支出分类（部门预算）'!K6</f>
        <v>8604.6351874199081</v>
      </c>
      <c r="I7" s="181"/>
      <c r="J7" s="24"/>
      <c r="K7" s="2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ageMargins left="7.8000001609325409E-2" right="7.8000001609325409E-2" top="7.8000001609325409E-2" bottom="7.8000001609325409E-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7"/>
  <sheetViews>
    <sheetView zoomScale="130" zoomScaleNormal="130" workbookViewId="0">
      <selection activeCell="N14" sqref="N14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7" width="8.25" customWidth="1"/>
    <col min="8" max="10" width="7.125" customWidth="1"/>
    <col min="11" max="11" width="8.875" customWidth="1"/>
    <col min="12" max="12" width="7.125" customWidth="1"/>
    <col min="13" max="13" width="6.75" customWidth="1"/>
    <col min="14" max="17" width="7.125" customWidth="1"/>
    <col min="18" max="18" width="7" customWidth="1"/>
    <col min="19" max="19" width="7.125" customWidth="1"/>
    <col min="20" max="20" width="8.625" customWidth="1"/>
  </cols>
  <sheetData>
    <row r="1" spans="1:20" ht="16.350000000000001" customHeight="1">
      <c r="A1" s="4"/>
      <c r="S1" s="196" t="s">
        <v>209</v>
      </c>
      <c r="T1" s="196"/>
    </row>
    <row r="2" spans="1:20" ht="42.2" customHeight="1">
      <c r="A2" s="197" t="s">
        <v>16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</row>
    <row r="3" spans="1:20">
      <c r="A3" s="193" t="s">
        <v>1731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4" t="s">
        <v>37</v>
      </c>
      <c r="T3" s="194"/>
    </row>
    <row r="4" spans="1:20" ht="19.899999999999999" customHeight="1">
      <c r="A4" s="198" t="s">
        <v>187</v>
      </c>
      <c r="B4" s="198"/>
      <c r="C4" s="198"/>
      <c r="D4" s="198" t="s">
        <v>210</v>
      </c>
      <c r="E4" s="198" t="s">
        <v>211</v>
      </c>
      <c r="F4" s="198" t="s">
        <v>212</v>
      </c>
      <c r="G4" s="198" t="s">
        <v>213</v>
      </c>
      <c r="H4" s="198" t="s">
        <v>214</v>
      </c>
      <c r="I4" s="198" t="s">
        <v>215</v>
      </c>
      <c r="J4" s="198" t="s">
        <v>216</v>
      </c>
      <c r="K4" s="198" t="s">
        <v>217</v>
      </c>
      <c r="L4" s="198" t="s">
        <v>218</v>
      </c>
      <c r="M4" s="198" t="s">
        <v>219</v>
      </c>
      <c r="N4" s="198" t="s">
        <v>220</v>
      </c>
      <c r="O4" s="198" t="s">
        <v>221</v>
      </c>
      <c r="P4" s="198" t="s">
        <v>222</v>
      </c>
      <c r="Q4" s="198" t="s">
        <v>223</v>
      </c>
      <c r="R4" s="198" t="s">
        <v>224</v>
      </c>
      <c r="S4" s="198" t="s">
        <v>225</v>
      </c>
      <c r="T4" s="198" t="s">
        <v>226</v>
      </c>
    </row>
    <row r="5" spans="1:20" ht="20.65" customHeight="1">
      <c r="A5" s="164" t="s">
        <v>195</v>
      </c>
      <c r="B5" s="164" t="s">
        <v>196</v>
      </c>
      <c r="C5" s="164" t="s">
        <v>197</v>
      </c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</row>
    <row r="6" spans="1:20" ht="22.9" customHeight="1">
      <c r="A6" s="62"/>
      <c r="B6" s="62"/>
      <c r="C6" s="62"/>
      <c r="D6" s="62"/>
      <c r="E6" s="62" t="s">
        <v>141</v>
      </c>
      <c r="F6" s="59">
        <f>F7+F9+F14+F16</f>
        <v>116821.92</v>
      </c>
      <c r="G6" s="59">
        <f t="shared" ref="G6:T6" si="0">G7+G9+G14+G16</f>
        <v>1469.42</v>
      </c>
      <c r="H6" s="59">
        <f t="shared" si="0"/>
        <v>306.72000000000003</v>
      </c>
      <c r="I6" s="59">
        <f t="shared" si="0"/>
        <v>41.96</v>
      </c>
      <c r="J6" s="59"/>
      <c r="K6" s="59">
        <f t="shared" si="0"/>
        <v>113010.70999999999</v>
      </c>
      <c r="L6" s="59"/>
      <c r="M6" s="59"/>
      <c r="N6" s="59"/>
      <c r="O6" s="59"/>
      <c r="P6" s="59"/>
      <c r="Q6" s="59"/>
      <c r="R6" s="59"/>
      <c r="S6" s="59"/>
      <c r="T6" s="59">
        <f t="shared" si="0"/>
        <v>1993.11</v>
      </c>
    </row>
    <row r="7" spans="1:20" ht="22.9" customHeight="1">
      <c r="A7" s="93">
        <v>205</v>
      </c>
      <c r="B7" s="154" t="s">
        <v>200</v>
      </c>
      <c r="C7" s="94"/>
      <c r="D7" s="156" t="s">
        <v>1733</v>
      </c>
      <c r="E7" s="150" t="s">
        <v>1743</v>
      </c>
      <c r="F7" s="59">
        <f>SUM(G7:T7)</f>
        <v>3722.67</v>
      </c>
      <c r="G7" s="59">
        <f>G8</f>
        <v>1032.72</v>
      </c>
      <c r="H7" s="59">
        <f t="shared" ref="H7:T7" si="1">H8</f>
        <v>10.41</v>
      </c>
      <c r="I7" s="59">
        <f t="shared" si="1"/>
        <v>1.5</v>
      </c>
      <c r="J7" s="59"/>
      <c r="K7" s="59">
        <f t="shared" si="1"/>
        <v>2653.19</v>
      </c>
      <c r="L7" s="59"/>
      <c r="M7" s="59"/>
      <c r="N7" s="59"/>
      <c r="O7" s="59"/>
      <c r="P7" s="59"/>
      <c r="Q7" s="59"/>
      <c r="R7" s="59"/>
      <c r="S7" s="59"/>
      <c r="T7" s="59">
        <f t="shared" si="1"/>
        <v>24.85</v>
      </c>
    </row>
    <row r="8" spans="1:20" ht="22.9" customHeight="1">
      <c r="A8" s="96">
        <v>205</v>
      </c>
      <c r="B8" s="158" t="s">
        <v>201</v>
      </c>
      <c r="C8" s="97" t="s">
        <v>201</v>
      </c>
      <c r="D8" s="95" t="s">
        <v>1733</v>
      </c>
      <c r="E8" s="95" t="s">
        <v>1744</v>
      </c>
      <c r="F8" s="124">
        <f>SUM(G8:T8)</f>
        <v>3722.67</v>
      </c>
      <c r="G8" s="124">
        <v>1032.72</v>
      </c>
      <c r="H8" s="124">
        <v>10.41</v>
      </c>
      <c r="I8" s="124">
        <v>1.5</v>
      </c>
      <c r="J8" s="124"/>
      <c r="K8" s="124">
        <v>2653.19</v>
      </c>
      <c r="L8" s="124"/>
      <c r="M8" s="124"/>
      <c r="N8" s="124"/>
      <c r="O8" s="124"/>
      <c r="P8" s="124"/>
      <c r="Q8" s="124"/>
      <c r="R8" s="124"/>
      <c r="S8" s="124"/>
      <c r="T8" s="124">
        <v>24.85</v>
      </c>
    </row>
    <row r="9" spans="1:20" ht="22.9" customHeight="1">
      <c r="A9" s="93">
        <v>205</v>
      </c>
      <c r="B9" s="154" t="s">
        <v>201</v>
      </c>
      <c r="C9" s="94"/>
      <c r="D9" s="156" t="s">
        <v>1733</v>
      </c>
      <c r="E9" s="150" t="s">
        <v>1745</v>
      </c>
      <c r="F9" s="59">
        <f>SUM(G9:T9)</f>
        <v>104340.58</v>
      </c>
      <c r="G9" s="59">
        <f>G10+G11+G12+G13</f>
        <v>429</v>
      </c>
      <c r="H9" s="59">
        <f t="shared" ref="H9:K9" si="2">H10+H11+H12+H13</f>
        <v>269</v>
      </c>
      <c r="I9" s="59">
        <f t="shared" si="2"/>
        <v>37.799999999999997</v>
      </c>
      <c r="J9" s="59"/>
      <c r="K9" s="59">
        <f t="shared" si="2"/>
        <v>101738.37</v>
      </c>
      <c r="L9" s="59"/>
      <c r="M9" s="59"/>
      <c r="N9" s="59"/>
      <c r="O9" s="59"/>
      <c r="P9" s="59"/>
      <c r="Q9" s="59"/>
      <c r="R9" s="59"/>
      <c r="S9" s="59"/>
      <c r="T9" s="59">
        <v>1866.41</v>
      </c>
    </row>
    <row r="10" spans="1:20" ht="22.9" customHeight="1">
      <c r="A10" s="96">
        <v>205</v>
      </c>
      <c r="B10" s="158" t="s">
        <v>201</v>
      </c>
      <c r="C10" s="97" t="s">
        <v>200</v>
      </c>
      <c r="D10" s="160" t="s">
        <v>1733</v>
      </c>
      <c r="E10" s="151" t="s">
        <v>227</v>
      </c>
      <c r="F10" s="124">
        <f t="shared" ref="F10:F16" si="3">SUM(G10:T10)</f>
        <v>7889.29</v>
      </c>
      <c r="G10" s="124">
        <v>21.2</v>
      </c>
      <c r="H10" s="124">
        <v>10.51</v>
      </c>
      <c r="I10" s="124">
        <v>1.45</v>
      </c>
      <c r="J10" s="124"/>
      <c r="K10" s="124">
        <v>7511.01</v>
      </c>
      <c r="L10" s="124"/>
      <c r="M10" s="124"/>
      <c r="N10" s="124"/>
      <c r="O10" s="124"/>
      <c r="P10" s="124"/>
      <c r="Q10" s="124"/>
      <c r="R10" s="124"/>
      <c r="S10" s="124"/>
      <c r="T10" s="124">
        <v>345.12</v>
      </c>
    </row>
    <row r="11" spans="1:20" ht="22.9" customHeight="1">
      <c r="A11" s="96">
        <v>205</v>
      </c>
      <c r="B11" s="158" t="s">
        <v>201</v>
      </c>
      <c r="C11" s="97" t="s">
        <v>201</v>
      </c>
      <c r="D11" s="160" t="s">
        <v>1733</v>
      </c>
      <c r="E11" s="151" t="s">
        <v>228</v>
      </c>
      <c r="F11" s="124">
        <f t="shared" si="3"/>
        <v>14317.259999999998</v>
      </c>
      <c r="G11" s="124">
        <v>144.5</v>
      </c>
      <c r="H11" s="124">
        <v>34.659999999999997</v>
      </c>
      <c r="I11" s="124">
        <v>5.05</v>
      </c>
      <c r="J11" s="124"/>
      <c r="K11" s="124">
        <v>13697.84</v>
      </c>
      <c r="L11" s="124"/>
      <c r="M11" s="124"/>
      <c r="N11" s="124"/>
      <c r="O11" s="124"/>
      <c r="P11" s="124"/>
      <c r="Q11" s="124"/>
      <c r="R11" s="124"/>
      <c r="S11" s="124"/>
      <c r="T11" s="124">
        <v>435.21</v>
      </c>
    </row>
    <row r="12" spans="1:20" ht="22.9" customHeight="1">
      <c r="A12" s="96">
        <v>205</v>
      </c>
      <c r="B12" s="158" t="s">
        <v>201</v>
      </c>
      <c r="C12" s="97" t="s">
        <v>202</v>
      </c>
      <c r="D12" s="160" t="s">
        <v>1733</v>
      </c>
      <c r="E12" s="151" t="s">
        <v>229</v>
      </c>
      <c r="F12" s="124">
        <f t="shared" si="3"/>
        <v>42462.7</v>
      </c>
      <c r="G12" s="124">
        <v>236.8</v>
      </c>
      <c r="H12" s="124">
        <v>111.7</v>
      </c>
      <c r="I12" s="124">
        <v>16.5</v>
      </c>
      <c r="J12" s="124"/>
      <c r="K12" s="124">
        <v>41576.699999999997</v>
      </c>
      <c r="L12" s="124"/>
      <c r="M12" s="124"/>
      <c r="N12" s="124"/>
      <c r="O12" s="124"/>
      <c r="P12" s="124"/>
      <c r="Q12" s="124"/>
      <c r="R12" s="124"/>
      <c r="S12" s="124"/>
      <c r="T12" s="124">
        <v>521</v>
      </c>
    </row>
    <row r="13" spans="1:20" ht="22.9" customHeight="1">
      <c r="A13" s="96">
        <v>205</v>
      </c>
      <c r="B13" s="96" t="s">
        <v>201</v>
      </c>
      <c r="C13" s="96" t="s">
        <v>203</v>
      </c>
      <c r="D13" s="96" t="s">
        <v>1733</v>
      </c>
      <c r="E13" s="151" t="s">
        <v>230</v>
      </c>
      <c r="F13" s="124">
        <f t="shared" si="3"/>
        <v>39571.25</v>
      </c>
      <c r="G13" s="124">
        <v>26.5</v>
      </c>
      <c r="H13" s="124">
        <v>112.13</v>
      </c>
      <c r="I13" s="124">
        <v>14.8</v>
      </c>
      <c r="J13" s="124"/>
      <c r="K13" s="124">
        <v>38952.82</v>
      </c>
      <c r="L13" s="124"/>
      <c r="M13" s="124"/>
      <c r="N13" s="124"/>
      <c r="O13" s="124"/>
      <c r="P13" s="124"/>
      <c r="Q13" s="124"/>
      <c r="R13" s="124"/>
      <c r="S13" s="124"/>
      <c r="T13" s="124">
        <v>465</v>
      </c>
    </row>
    <row r="14" spans="1:20" ht="22.9" customHeight="1">
      <c r="A14" s="93" t="s">
        <v>198</v>
      </c>
      <c r="B14" s="93" t="s">
        <v>202</v>
      </c>
      <c r="C14" s="93"/>
      <c r="D14" s="93" t="s">
        <v>1733</v>
      </c>
      <c r="E14" s="150" t="s">
        <v>1012</v>
      </c>
      <c r="F14" s="59">
        <f t="shared" si="3"/>
        <v>7373.64</v>
      </c>
      <c r="G14" s="59">
        <v>3.5</v>
      </c>
      <c r="H14" s="59">
        <v>23.14</v>
      </c>
      <c r="I14" s="59">
        <v>1.89</v>
      </c>
      <c r="J14" s="59" t="s">
        <v>1758</v>
      </c>
      <c r="K14" s="59">
        <v>7262.01</v>
      </c>
      <c r="L14" s="59" t="s">
        <v>1758</v>
      </c>
      <c r="M14" s="59" t="s">
        <v>1758</v>
      </c>
      <c r="N14" s="59" t="s">
        <v>1758</v>
      </c>
      <c r="O14" s="59" t="s">
        <v>1758</v>
      </c>
      <c r="P14" s="59" t="s">
        <v>1758</v>
      </c>
      <c r="Q14" s="59" t="s">
        <v>1758</v>
      </c>
      <c r="R14" s="59" t="s">
        <v>1758</v>
      </c>
      <c r="S14" s="59" t="s">
        <v>1758</v>
      </c>
      <c r="T14" s="59">
        <v>83.1</v>
      </c>
    </row>
    <row r="15" spans="1:20" ht="22.9" customHeight="1">
      <c r="A15" s="96" t="s">
        <v>198</v>
      </c>
      <c r="B15" s="96" t="s">
        <v>202</v>
      </c>
      <c r="C15" s="96" t="s">
        <v>201</v>
      </c>
      <c r="D15" s="96" t="s">
        <v>1733</v>
      </c>
      <c r="E15" s="151" t="s">
        <v>1746</v>
      </c>
      <c r="F15" s="124">
        <f t="shared" si="3"/>
        <v>7375.04</v>
      </c>
      <c r="G15" s="124">
        <v>3.5</v>
      </c>
      <c r="H15" s="124">
        <v>23.14</v>
      </c>
      <c r="I15" s="124">
        <v>1.89</v>
      </c>
      <c r="J15" s="124"/>
      <c r="K15" s="124">
        <v>7262.01</v>
      </c>
      <c r="L15" s="124"/>
      <c r="M15" s="124"/>
      <c r="N15" s="124"/>
      <c r="O15" s="124"/>
      <c r="P15" s="124"/>
      <c r="Q15" s="124"/>
      <c r="R15" s="124"/>
      <c r="S15" s="124"/>
      <c r="T15" s="124">
        <v>84.5</v>
      </c>
    </row>
    <row r="16" spans="1:20" ht="22.9" customHeight="1">
      <c r="A16" s="93" t="s">
        <v>198</v>
      </c>
      <c r="B16" s="93" t="s">
        <v>204</v>
      </c>
      <c r="C16" s="93"/>
      <c r="D16" s="93" t="s">
        <v>1733</v>
      </c>
      <c r="E16" s="150" t="s">
        <v>1747</v>
      </c>
      <c r="F16" s="59">
        <f t="shared" si="3"/>
        <v>1385.0300000000002</v>
      </c>
      <c r="G16" s="59">
        <v>4.2</v>
      </c>
      <c r="H16" s="59">
        <v>4.17</v>
      </c>
      <c r="I16" s="59">
        <v>0.77</v>
      </c>
      <c r="J16" s="59" t="s">
        <v>1758</v>
      </c>
      <c r="K16" s="59">
        <v>1357.14</v>
      </c>
      <c r="L16" s="59" t="s">
        <v>1758</v>
      </c>
      <c r="M16" s="59" t="s">
        <v>1758</v>
      </c>
      <c r="N16" s="59" t="s">
        <v>1758</v>
      </c>
      <c r="O16" s="59" t="s">
        <v>1758</v>
      </c>
      <c r="P16" s="59" t="s">
        <v>1758</v>
      </c>
      <c r="Q16" s="59" t="s">
        <v>1758</v>
      </c>
      <c r="R16" s="59" t="s">
        <v>1758</v>
      </c>
      <c r="S16" s="59" t="s">
        <v>1758</v>
      </c>
      <c r="T16" s="59">
        <v>18.75</v>
      </c>
    </row>
    <row r="17" spans="1:20" ht="22.9" customHeight="1">
      <c r="A17" s="96" t="s">
        <v>198</v>
      </c>
      <c r="B17" s="96" t="s">
        <v>204</v>
      </c>
      <c r="C17" s="96" t="s">
        <v>200</v>
      </c>
      <c r="D17" s="96" t="s">
        <v>1733</v>
      </c>
      <c r="E17" s="151" t="s">
        <v>231</v>
      </c>
      <c r="F17" s="124">
        <f t="shared" ref="F17" si="4">SUM(G17:T17)</f>
        <v>1385.7800000000002</v>
      </c>
      <c r="G17" s="124">
        <v>4.2</v>
      </c>
      <c r="H17" s="124">
        <v>4.17</v>
      </c>
      <c r="I17" s="124">
        <v>0.77</v>
      </c>
      <c r="J17" s="124"/>
      <c r="K17" s="124">
        <v>1357.14</v>
      </c>
      <c r="L17" s="124"/>
      <c r="M17" s="124"/>
      <c r="N17" s="124"/>
      <c r="O17" s="124"/>
      <c r="P17" s="124"/>
      <c r="Q17" s="124"/>
      <c r="R17" s="124"/>
      <c r="S17" s="124"/>
      <c r="T17" s="124">
        <v>19.5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63"/>
  <sheetViews>
    <sheetView zoomScale="130" zoomScaleNormal="130" workbookViewId="0">
      <selection activeCell="U5" sqref="U1:U1048576"/>
    </sheetView>
  </sheetViews>
  <sheetFormatPr defaultColWidth="10" defaultRowHeight="13.5"/>
  <cols>
    <col min="1" max="2" width="4.125" customWidth="1"/>
    <col min="3" max="3" width="4.25" customWidth="1"/>
    <col min="4" max="4" width="7" customWidth="1"/>
    <col min="5" max="5" width="14.625" customWidth="1"/>
    <col min="6" max="6" width="9" customWidth="1"/>
    <col min="7" max="7" width="9.875" customWidth="1"/>
    <col min="8" max="8" width="9" customWidth="1"/>
    <col min="9" max="9" width="8.5" customWidth="1"/>
    <col min="10" max="10" width="8.875" customWidth="1"/>
    <col min="11" max="11" width="8.375" customWidth="1"/>
    <col min="12" max="12" width="8" customWidth="1"/>
    <col min="13" max="13" width="8.75" customWidth="1"/>
    <col min="14" max="14" width="8.5" customWidth="1"/>
    <col min="15" max="15" width="5.5" customWidth="1"/>
    <col min="16" max="16" width="4.875" customWidth="1"/>
    <col min="17" max="17" width="8.625" customWidth="1"/>
    <col min="18" max="18" width="6.5" customWidth="1"/>
    <col min="19" max="19" width="4.25" customWidth="1"/>
    <col min="20" max="20" width="5.875" customWidth="1"/>
    <col min="21" max="21" width="8" customWidth="1"/>
    <col min="22" max="22" width="9.75" customWidth="1"/>
  </cols>
  <sheetData>
    <row r="1" spans="1:21" ht="16.350000000000001" customHeight="1">
      <c r="A1" s="4"/>
      <c r="T1" s="196" t="s">
        <v>232</v>
      </c>
      <c r="U1" s="196"/>
    </row>
    <row r="2" spans="1:21" ht="37.15" customHeight="1">
      <c r="A2" s="197" t="s">
        <v>17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</row>
    <row r="3" spans="1:21">
      <c r="A3" s="193" t="s">
        <v>1731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4" t="s">
        <v>37</v>
      </c>
      <c r="U3" s="194"/>
    </row>
    <row r="4" spans="1:21" ht="22.35" customHeight="1">
      <c r="A4" s="202" t="s">
        <v>187</v>
      </c>
      <c r="B4" s="202"/>
      <c r="C4" s="202"/>
      <c r="D4" s="202" t="s">
        <v>210</v>
      </c>
      <c r="E4" s="202" t="s">
        <v>211</v>
      </c>
      <c r="F4" s="202" t="s">
        <v>233</v>
      </c>
      <c r="G4" s="202" t="s">
        <v>190</v>
      </c>
      <c r="H4" s="202"/>
      <c r="I4" s="202"/>
      <c r="J4" s="202"/>
      <c r="K4" s="202" t="s">
        <v>191</v>
      </c>
      <c r="L4" s="202"/>
      <c r="M4" s="202"/>
      <c r="N4" s="202"/>
      <c r="O4" s="202"/>
      <c r="P4" s="202"/>
      <c r="Q4" s="202"/>
      <c r="R4" s="202"/>
      <c r="S4" s="202"/>
      <c r="T4" s="202"/>
      <c r="U4" s="202"/>
    </row>
    <row r="5" spans="1:21" ht="39.6" customHeight="1">
      <c r="A5" s="16" t="s">
        <v>195</v>
      </c>
      <c r="B5" s="16" t="s">
        <v>196</v>
      </c>
      <c r="C5" s="16" t="s">
        <v>197</v>
      </c>
      <c r="D5" s="202"/>
      <c r="E5" s="202"/>
      <c r="F5" s="202"/>
      <c r="G5" s="16" t="s">
        <v>141</v>
      </c>
      <c r="H5" s="16" t="s">
        <v>234</v>
      </c>
      <c r="I5" s="16" t="s">
        <v>235</v>
      </c>
      <c r="J5" s="16" t="s">
        <v>221</v>
      </c>
      <c r="K5" s="16" t="s">
        <v>141</v>
      </c>
      <c r="L5" s="16" t="s">
        <v>236</v>
      </c>
      <c r="M5" s="16" t="s">
        <v>237</v>
      </c>
      <c r="N5" s="16" t="s">
        <v>238</v>
      </c>
      <c r="O5" s="16" t="s">
        <v>223</v>
      </c>
      <c r="P5" s="16" t="s">
        <v>239</v>
      </c>
      <c r="Q5" s="16" t="s">
        <v>240</v>
      </c>
      <c r="R5" s="16" t="s">
        <v>241</v>
      </c>
      <c r="S5" s="16" t="s">
        <v>219</v>
      </c>
      <c r="T5" s="16" t="s">
        <v>222</v>
      </c>
      <c r="U5" s="16" t="s">
        <v>226</v>
      </c>
    </row>
    <row r="6" spans="1:21" ht="22.9" customHeight="1">
      <c r="A6" s="11"/>
      <c r="B6" s="11"/>
      <c r="C6" s="11"/>
      <c r="D6" s="11"/>
      <c r="E6" s="11" t="s">
        <v>141</v>
      </c>
      <c r="F6" s="161">
        <f>F7</f>
        <v>116821.91727509587</v>
      </c>
      <c r="G6" s="161">
        <f t="shared" ref="G6:U6" si="0">G7</f>
        <v>108217.28208767597</v>
      </c>
      <c r="H6" s="161">
        <f t="shared" si="0"/>
        <v>71592.680392324663</v>
      </c>
      <c r="I6" s="161">
        <f t="shared" si="0"/>
        <v>22260.634716942353</v>
      </c>
      <c r="J6" s="161">
        <f t="shared" si="0"/>
        <v>14363.966978408953</v>
      </c>
      <c r="K6" s="161">
        <f t="shared" si="0"/>
        <v>8604.6351874199081</v>
      </c>
      <c r="L6" s="161">
        <f t="shared" si="0"/>
        <v>1199.2621759597557</v>
      </c>
      <c r="M6" s="161">
        <f t="shared" si="0"/>
        <v>3355.2332639396336</v>
      </c>
      <c r="N6" s="161">
        <f t="shared" si="0"/>
        <v>599.63108797987786</v>
      </c>
      <c r="O6" s="161"/>
      <c r="P6" s="161"/>
      <c r="Q6" s="161">
        <f t="shared" si="0"/>
        <v>1840.8356869572406</v>
      </c>
      <c r="R6" s="161"/>
      <c r="S6" s="161"/>
      <c r="T6" s="161"/>
      <c r="U6" s="161">
        <f t="shared" si="0"/>
        <v>1609.6729725833995</v>
      </c>
    </row>
    <row r="7" spans="1:21" ht="22.9" customHeight="1">
      <c r="A7" s="93">
        <v>205</v>
      </c>
      <c r="B7" s="154"/>
      <c r="C7" s="94"/>
      <c r="D7" s="156" t="s">
        <v>1733</v>
      </c>
      <c r="E7" s="150" t="s">
        <v>1734</v>
      </c>
      <c r="F7" s="162">
        <f>F8+F10+F15+F17</f>
        <v>116821.91727509587</v>
      </c>
      <c r="G7" s="162">
        <f>SUM(H7:J7)</f>
        <v>108217.28208767597</v>
      </c>
      <c r="H7" s="162">
        <f>H8+H10+H15+H17</f>
        <v>71592.680392324663</v>
      </c>
      <c r="I7" s="162">
        <f t="shared" ref="I7:J7" si="1">I8+I10+I15+I17</f>
        <v>22260.634716942353</v>
      </c>
      <c r="J7" s="162">
        <f t="shared" si="1"/>
        <v>14363.966978408953</v>
      </c>
      <c r="K7" s="162">
        <f>K8+K10+K15+K17</f>
        <v>8604.6351874199081</v>
      </c>
      <c r="L7" s="162">
        <f>L8+L10+L15+L17</f>
        <v>1199.2621759597557</v>
      </c>
      <c r="M7" s="162">
        <f t="shared" ref="M7:U7" si="2">M8+M10+M15+M17</f>
        <v>3355.2332639396336</v>
      </c>
      <c r="N7" s="162">
        <f t="shared" si="2"/>
        <v>599.63108797987786</v>
      </c>
      <c r="O7" s="162"/>
      <c r="P7" s="162"/>
      <c r="Q7" s="162">
        <f t="shared" si="2"/>
        <v>1840.8356869572406</v>
      </c>
      <c r="R7" s="162"/>
      <c r="S7" s="162"/>
      <c r="T7" s="162"/>
      <c r="U7" s="162">
        <f t="shared" si="2"/>
        <v>1609.6729725833995</v>
      </c>
    </row>
    <row r="8" spans="1:21" ht="22.9" customHeight="1">
      <c r="A8" s="93">
        <v>205</v>
      </c>
      <c r="B8" s="154" t="s">
        <v>200</v>
      </c>
      <c r="C8" s="94"/>
      <c r="D8" s="156" t="s">
        <v>1733</v>
      </c>
      <c r="E8" s="150" t="s">
        <v>1743</v>
      </c>
      <c r="F8" s="161">
        <f t="shared" ref="F8:F18" si="3">G8+K8</f>
        <v>2054.3477352677801</v>
      </c>
      <c r="G8" s="161">
        <f t="shared" ref="G8:G18" si="4">SUM(H8:J8)</f>
        <v>1825.1277352677803</v>
      </c>
      <c r="H8" s="161">
        <f>H9</f>
        <v>1143.72</v>
      </c>
      <c r="I8" s="161">
        <f t="shared" ref="I8:U8" si="5">I9</f>
        <v>375.38773526778039</v>
      </c>
      <c r="J8" s="161">
        <f t="shared" si="5"/>
        <v>306.02</v>
      </c>
      <c r="K8" s="161">
        <f t="shared" si="5"/>
        <v>229.21999999999997</v>
      </c>
      <c r="L8" s="161">
        <f t="shared" si="5"/>
        <v>41.403999999999996</v>
      </c>
      <c r="M8" s="161">
        <f t="shared" si="5"/>
        <v>75.425999999999988</v>
      </c>
      <c r="N8" s="161">
        <f t="shared" si="5"/>
        <v>20.701999999999998</v>
      </c>
      <c r="O8" s="161"/>
      <c r="P8" s="161"/>
      <c r="Q8" s="161">
        <f t="shared" si="5"/>
        <v>53.974999999999994</v>
      </c>
      <c r="R8" s="161"/>
      <c r="S8" s="161"/>
      <c r="T8" s="161"/>
      <c r="U8" s="161">
        <f t="shared" si="5"/>
        <v>37.713000000000001</v>
      </c>
    </row>
    <row r="9" spans="1:21" ht="22.9" customHeight="1">
      <c r="A9" s="96">
        <v>205</v>
      </c>
      <c r="B9" s="158" t="s">
        <v>201</v>
      </c>
      <c r="C9" s="97" t="s">
        <v>201</v>
      </c>
      <c r="D9" s="95" t="s">
        <v>1733</v>
      </c>
      <c r="E9" s="95" t="s">
        <v>1744</v>
      </c>
      <c r="F9" s="162">
        <f t="shared" si="3"/>
        <v>2054.3477352677801</v>
      </c>
      <c r="G9" s="162">
        <f t="shared" si="4"/>
        <v>1825.1277352677803</v>
      </c>
      <c r="H9" s="162">
        <v>1143.72</v>
      </c>
      <c r="I9" s="162">
        <v>375.38773526778039</v>
      </c>
      <c r="J9" s="162">
        <v>306.02</v>
      </c>
      <c r="K9" s="162">
        <f t="shared" ref="K9:K18" si="6">SUM(L9:U9)</f>
        <v>229.21999999999997</v>
      </c>
      <c r="L9" s="162">
        <v>41.403999999999996</v>
      </c>
      <c r="M9" s="162">
        <v>75.425999999999988</v>
      </c>
      <c r="N9" s="162">
        <v>20.701999999999998</v>
      </c>
      <c r="O9" s="162"/>
      <c r="P9" s="162"/>
      <c r="Q9" s="162">
        <v>53.974999999999994</v>
      </c>
      <c r="R9" s="162"/>
      <c r="S9" s="162"/>
      <c r="T9" s="162"/>
      <c r="U9" s="162">
        <v>37.713000000000001</v>
      </c>
    </row>
    <row r="10" spans="1:21" ht="22.9" customHeight="1">
      <c r="A10" s="93">
        <v>205</v>
      </c>
      <c r="B10" s="154" t="s">
        <v>201</v>
      </c>
      <c r="C10" s="94"/>
      <c r="D10" s="156" t="s">
        <v>1733</v>
      </c>
      <c r="E10" s="150" t="s">
        <v>1745</v>
      </c>
      <c r="F10" s="161">
        <f t="shared" si="3"/>
        <v>105015.70595664706</v>
      </c>
      <c r="G10" s="161">
        <f t="shared" si="4"/>
        <v>97067.515769227146</v>
      </c>
      <c r="H10" s="161">
        <f>H11+H12+H13+H14</f>
        <v>63197.786583719841</v>
      </c>
      <c r="I10" s="161">
        <f t="shared" ref="I10:J10" si="7">I11+I12+I13+I14</f>
        <v>20925.677565784266</v>
      </c>
      <c r="J10" s="161">
        <f t="shared" si="7"/>
        <v>12944.051619723024</v>
      </c>
      <c r="K10" s="161">
        <f t="shared" si="6"/>
        <v>7948.1901874199084</v>
      </c>
      <c r="L10" s="161">
        <f>L11+L12+L13+L14</f>
        <v>1071.7441759597559</v>
      </c>
      <c r="M10" s="161">
        <f t="shared" ref="M10:U10" si="8">M11+M12+M13+M14</f>
        <v>3123.9962639396335</v>
      </c>
      <c r="N10" s="161">
        <f t="shared" si="8"/>
        <v>535.87208797987796</v>
      </c>
      <c r="O10" s="161"/>
      <c r="P10" s="161"/>
      <c r="Q10" s="161">
        <f t="shared" si="8"/>
        <v>1674.7781869572407</v>
      </c>
      <c r="R10" s="161"/>
      <c r="S10" s="161"/>
      <c r="T10" s="161"/>
      <c r="U10" s="161">
        <f t="shared" si="8"/>
        <v>1541.7994725833996</v>
      </c>
    </row>
    <row r="11" spans="1:21" ht="22.9" customHeight="1">
      <c r="A11" s="96">
        <v>205</v>
      </c>
      <c r="B11" s="158" t="s">
        <v>201</v>
      </c>
      <c r="C11" s="97" t="s">
        <v>200</v>
      </c>
      <c r="D11" s="160" t="s">
        <v>1733</v>
      </c>
      <c r="E11" s="151" t="s">
        <v>227</v>
      </c>
      <c r="F11" s="162">
        <f t="shared" si="3"/>
        <v>10273.892207975767</v>
      </c>
      <c r="G11" s="162">
        <f t="shared" si="4"/>
        <v>9099.1161089984034</v>
      </c>
      <c r="H11" s="162">
        <v>6452.9390136760476</v>
      </c>
      <c r="I11" s="162">
        <v>1943.4972263165532</v>
      </c>
      <c r="J11" s="162">
        <v>702.67986900580206</v>
      </c>
      <c r="K11" s="162">
        <f t="shared" si="6"/>
        <v>1174.7760989773626</v>
      </c>
      <c r="L11" s="162">
        <v>160.76162639396341</v>
      </c>
      <c r="M11" s="162">
        <v>374.34243959094505</v>
      </c>
      <c r="N11" s="162">
        <v>80.380813196981705</v>
      </c>
      <c r="O11" s="162"/>
      <c r="P11" s="162"/>
      <c r="Q11" s="162">
        <v>305.52</v>
      </c>
      <c r="R11" s="162"/>
      <c r="S11" s="162"/>
      <c r="T11" s="162"/>
      <c r="U11" s="162">
        <v>253.77121979547255</v>
      </c>
    </row>
    <row r="12" spans="1:21" ht="22.9" customHeight="1">
      <c r="A12" s="96">
        <v>205</v>
      </c>
      <c r="B12" s="158" t="s">
        <v>201</v>
      </c>
      <c r="C12" s="97" t="s">
        <v>201</v>
      </c>
      <c r="D12" s="160" t="s">
        <v>1733</v>
      </c>
      <c r="E12" s="151" t="s">
        <v>228</v>
      </c>
      <c r="F12" s="162">
        <f t="shared" si="3"/>
        <v>38101.37071767162</v>
      </c>
      <c r="G12" s="162">
        <f t="shared" si="4"/>
        <v>34803.392365752108</v>
      </c>
      <c r="H12" s="162">
        <v>23204.763316710938</v>
      </c>
      <c r="I12" s="162">
        <v>8792.9261193761668</v>
      </c>
      <c r="J12" s="162">
        <v>2805.7029296650012</v>
      </c>
      <c r="K12" s="162">
        <f t="shared" si="6"/>
        <v>3297.9783519195121</v>
      </c>
      <c r="L12" s="162">
        <v>428.69767038390239</v>
      </c>
      <c r="M12" s="162">
        <v>1199.8765055758536</v>
      </c>
      <c r="N12" s="162">
        <v>214.3488351919512</v>
      </c>
      <c r="O12" s="162"/>
      <c r="P12" s="162"/>
      <c r="Q12" s="162">
        <v>628.67708797987802</v>
      </c>
      <c r="R12" s="162"/>
      <c r="S12" s="162"/>
      <c r="T12" s="162"/>
      <c r="U12" s="162">
        <v>826.37825278792695</v>
      </c>
    </row>
    <row r="13" spans="1:21" ht="22.9" customHeight="1">
      <c r="A13" s="96">
        <v>205</v>
      </c>
      <c r="B13" s="158" t="s">
        <v>201</v>
      </c>
      <c r="C13" s="97" t="s">
        <v>202</v>
      </c>
      <c r="D13" s="160" t="s">
        <v>1733</v>
      </c>
      <c r="E13" s="151" t="s">
        <v>229</v>
      </c>
      <c r="F13" s="162">
        <f t="shared" si="3"/>
        <v>34116.5617103361</v>
      </c>
      <c r="G13" s="162">
        <f t="shared" si="4"/>
        <v>31693.042248595961</v>
      </c>
      <c r="H13" s="162">
        <v>21003.143113980321</v>
      </c>
      <c r="I13" s="162">
        <v>6386.2803135634222</v>
      </c>
      <c r="J13" s="162">
        <v>4303.6188210522205</v>
      </c>
      <c r="K13" s="162">
        <f t="shared" si="6"/>
        <v>2423.5194617401362</v>
      </c>
      <c r="L13" s="162">
        <v>375.11046158591455</v>
      </c>
      <c r="M13" s="162">
        <v>1087.9656923788716</v>
      </c>
      <c r="N13" s="162">
        <v>187.55523079295727</v>
      </c>
      <c r="O13" s="162"/>
      <c r="P13" s="162"/>
      <c r="Q13" s="162">
        <v>556.43807698239311</v>
      </c>
      <c r="R13" s="162"/>
      <c r="S13" s="162"/>
      <c r="T13" s="162"/>
      <c r="U13" s="162">
        <v>216.45</v>
      </c>
    </row>
    <row r="14" spans="1:21" ht="22.9" customHeight="1">
      <c r="A14" s="96">
        <v>205</v>
      </c>
      <c r="B14" s="96" t="s">
        <v>201</v>
      </c>
      <c r="C14" s="96" t="s">
        <v>203</v>
      </c>
      <c r="D14" s="96" t="s">
        <v>1733</v>
      </c>
      <c r="E14" s="151" t="s">
        <v>230</v>
      </c>
      <c r="F14" s="162">
        <f t="shared" si="3"/>
        <v>22523.88132066355</v>
      </c>
      <c r="G14" s="162">
        <f t="shared" si="4"/>
        <v>21471.965045880654</v>
      </c>
      <c r="H14" s="162">
        <v>12536.94113935253</v>
      </c>
      <c r="I14" s="162">
        <v>3802.9739065281256</v>
      </c>
      <c r="J14" s="162">
        <v>5132.05</v>
      </c>
      <c r="K14" s="162">
        <f t="shared" si="6"/>
        <v>1051.9162747828964</v>
      </c>
      <c r="L14" s="162">
        <v>107.1744175959756</v>
      </c>
      <c r="M14" s="162">
        <v>461.81162639396337</v>
      </c>
      <c r="N14" s="162">
        <v>53.587208797987799</v>
      </c>
      <c r="O14" s="162"/>
      <c r="P14" s="162"/>
      <c r="Q14" s="162">
        <v>184.1430219949695</v>
      </c>
      <c r="R14" s="162"/>
      <c r="S14" s="162"/>
      <c r="T14" s="162"/>
      <c r="U14" s="162">
        <v>245.2</v>
      </c>
    </row>
    <row r="15" spans="1:21" ht="22.9" customHeight="1">
      <c r="A15" s="93" t="s">
        <v>198</v>
      </c>
      <c r="B15" s="93" t="s">
        <v>202</v>
      </c>
      <c r="C15" s="93"/>
      <c r="D15" s="93" t="s">
        <v>1733</v>
      </c>
      <c r="E15" s="150" t="s">
        <v>1012</v>
      </c>
      <c r="F15" s="161">
        <f t="shared" si="3"/>
        <v>8256.6821798179353</v>
      </c>
      <c r="G15" s="161">
        <f t="shared" si="4"/>
        <v>7922.8571798179355</v>
      </c>
      <c r="H15" s="161">
        <f>H16</f>
        <v>6193.8638086048177</v>
      </c>
      <c r="I15" s="161">
        <f t="shared" ref="I15:Q15" si="9">I16</f>
        <v>776.12146718214206</v>
      </c>
      <c r="J15" s="161">
        <f t="shared" si="9"/>
        <v>952.87190403097577</v>
      </c>
      <c r="K15" s="161">
        <f t="shared" si="9"/>
        <v>333.82499999999999</v>
      </c>
      <c r="L15" s="161">
        <f t="shared" si="9"/>
        <v>68.100000000000009</v>
      </c>
      <c r="M15" s="161">
        <f t="shared" si="9"/>
        <v>128.79</v>
      </c>
      <c r="N15" s="161">
        <f t="shared" si="9"/>
        <v>34.050000000000004</v>
      </c>
      <c r="O15" s="161"/>
      <c r="P15" s="161"/>
      <c r="Q15" s="161">
        <f t="shared" si="9"/>
        <v>89.564999999999998</v>
      </c>
      <c r="R15" s="161"/>
      <c r="S15" s="161"/>
      <c r="T15" s="161"/>
      <c r="U15" s="161">
        <f t="shared" ref="U15" si="10">U16</f>
        <v>13.32</v>
      </c>
    </row>
    <row r="16" spans="1:21" ht="22.9" customHeight="1">
      <c r="A16" s="96" t="s">
        <v>198</v>
      </c>
      <c r="B16" s="96" t="s">
        <v>202</v>
      </c>
      <c r="C16" s="96" t="s">
        <v>201</v>
      </c>
      <c r="D16" s="96" t="s">
        <v>1733</v>
      </c>
      <c r="E16" s="151" t="s">
        <v>1746</v>
      </c>
      <c r="F16" s="162">
        <f t="shared" si="3"/>
        <v>8256.6821798179353</v>
      </c>
      <c r="G16" s="162">
        <f t="shared" si="4"/>
        <v>7922.8571798179355</v>
      </c>
      <c r="H16" s="162">
        <v>6193.8638086048177</v>
      </c>
      <c r="I16" s="162">
        <v>776.12146718214206</v>
      </c>
      <c r="J16" s="162">
        <v>952.87190403097577</v>
      </c>
      <c r="K16" s="162">
        <f t="shared" si="6"/>
        <v>333.82499999999999</v>
      </c>
      <c r="L16" s="162">
        <v>68.100000000000009</v>
      </c>
      <c r="M16" s="162">
        <v>128.79</v>
      </c>
      <c r="N16" s="162">
        <v>34.050000000000004</v>
      </c>
      <c r="O16" s="162"/>
      <c r="P16" s="162"/>
      <c r="Q16" s="162">
        <v>89.564999999999998</v>
      </c>
      <c r="R16" s="162"/>
      <c r="S16" s="162"/>
      <c r="T16" s="162"/>
      <c r="U16" s="162">
        <v>13.32</v>
      </c>
    </row>
    <row r="17" spans="1:21" ht="22.9" customHeight="1">
      <c r="A17" s="93" t="s">
        <v>198</v>
      </c>
      <c r="B17" s="93" t="s">
        <v>204</v>
      </c>
      <c r="C17" s="93"/>
      <c r="D17" s="93" t="s">
        <v>1733</v>
      </c>
      <c r="E17" s="150" t="s">
        <v>1747</v>
      </c>
      <c r="F17" s="161">
        <f t="shared" si="3"/>
        <v>1495.181403363114</v>
      </c>
      <c r="G17" s="161">
        <f t="shared" si="4"/>
        <v>1401.7814033631141</v>
      </c>
      <c r="H17" s="161">
        <f>H18</f>
        <v>1057.31</v>
      </c>
      <c r="I17" s="161">
        <f t="shared" ref="I17:U17" si="11">I18</f>
        <v>183.44794870816108</v>
      </c>
      <c r="J17" s="161">
        <f t="shared" si="11"/>
        <v>161.02345465495324</v>
      </c>
      <c r="K17" s="161">
        <f t="shared" si="11"/>
        <v>93.399999999999977</v>
      </c>
      <c r="L17" s="161">
        <f t="shared" si="11"/>
        <v>18.013999999999999</v>
      </c>
      <c r="M17" s="161">
        <f t="shared" si="11"/>
        <v>27.020999999999997</v>
      </c>
      <c r="N17" s="161">
        <f t="shared" si="11"/>
        <v>9.0069999999999997</v>
      </c>
      <c r="O17" s="161"/>
      <c r="P17" s="161"/>
      <c r="Q17" s="161">
        <f t="shared" si="11"/>
        <v>22.517499999999998</v>
      </c>
      <c r="R17" s="161"/>
      <c r="S17" s="161"/>
      <c r="T17" s="161"/>
      <c r="U17" s="161">
        <f t="shared" si="11"/>
        <v>16.840499999999999</v>
      </c>
    </row>
    <row r="18" spans="1:21" ht="22.9" customHeight="1">
      <c r="A18" s="96" t="s">
        <v>198</v>
      </c>
      <c r="B18" s="96" t="s">
        <v>204</v>
      </c>
      <c r="C18" s="96" t="s">
        <v>200</v>
      </c>
      <c r="D18" s="96" t="s">
        <v>1733</v>
      </c>
      <c r="E18" s="151" t="s">
        <v>231</v>
      </c>
      <c r="F18" s="162">
        <f t="shared" si="3"/>
        <v>1495.181403363114</v>
      </c>
      <c r="G18" s="162">
        <f t="shared" si="4"/>
        <v>1401.7814033631141</v>
      </c>
      <c r="H18" s="162">
        <v>1057.31</v>
      </c>
      <c r="I18" s="162">
        <v>183.44794870816108</v>
      </c>
      <c r="J18" s="162">
        <v>161.02345465495324</v>
      </c>
      <c r="K18" s="162">
        <f t="shared" si="6"/>
        <v>93.399999999999977</v>
      </c>
      <c r="L18" s="162">
        <v>18.013999999999999</v>
      </c>
      <c r="M18" s="162">
        <v>27.020999999999997</v>
      </c>
      <c r="N18" s="162">
        <v>9.0069999999999997</v>
      </c>
      <c r="O18" s="162"/>
      <c r="P18" s="162"/>
      <c r="Q18" s="162">
        <v>22.517499999999998</v>
      </c>
      <c r="R18" s="162"/>
      <c r="S18" s="162"/>
      <c r="T18" s="162"/>
      <c r="U18" s="162">
        <v>16.840499999999999</v>
      </c>
    </row>
    <row r="20" spans="1:21" hidden="1"/>
    <row r="21" spans="1:21" hidden="1">
      <c r="F21" t="s">
        <v>1761</v>
      </c>
      <c r="H21" t="s">
        <v>1762</v>
      </c>
      <c r="K21" t="s">
        <v>1763</v>
      </c>
      <c r="O21" t="s">
        <v>1764</v>
      </c>
      <c r="R21" t="s">
        <v>1765</v>
      </c>
    </row>
    <row r="22" spans="1:21" hidden="1">
      <c r="E22" s="167" t="s">
        <v>1760</v>
      </c>
      <c r="F22" s="163">
        <v>0.5</v>
      </c>
      <c r="G22" s="163"/>
      <c r="H22" s="163">
        <v>0.4</v>
      </c>
      <c r="I22" s="163"/>
      <c r="J22" s="163"/>
      <c r="K22" s="163">
        <v>0.06</v>
      </c>
      <c r="L22" s="163"/>
      <c r="M22" s="163"/>
      <c r="N22" s="163"/>
      <c r="O22" s="163">
        <v>0.01</v>
      </c>
      <c r="P22" s="163"/>
      <c r="Q22" s="163"/>
      <c r="R22" s="163">
        <v>0.03</v>
      </c>
    </row>
    <row r="23" spans="1:21" hidden="1"/>
    <row r="24" spans="1:21" hidden="1">
      <c r="E24" s="170"/>
    </row>
    <row r="25" spans="1:21" hidden="1">
      <c r="D25" s="163">
        <v>0.45</v>
      </c>
      <c r="E25" s="170" t="s">
        <v>228</v>
      </c>
      <c r="F25" s="163">
        <f>3850*$D25*F$22</f>
        <v>866.25</v>
      </c>
      <c r="G25" s="163"/>
      <c r="H25" s="163">
        <f t="shared" ref="H25:R27" si="12">3850*$D25*H$22</f>
        <v>693</v>
      </c>
      <c r="I25" s="163"/>
      <c r="J25" s="163"/>
      <c r="K25" s="163">
        <f t="shared" si="12"/>
        <v>103.95</v>
      </c>
      <c r="L25" s="163"/>
      <c r="M25" s="163"/>
      <c r="N25" s="163"/>
      <c r="O25" s="163">
        <f t="shared" si="12"/>
        <v>17.324999999999999</v>
      </c>
      <c r="P25" s="163"/>
      <c r="Q25" s="163"/>
      <c r="R25" s="163">
        <f t="shared" si="12"/>
        <v>51.975000000000001</v>
      </c>
    </row>
    <row r="26" spans="1:21" hidden="1">
      <c r="D26" s="163">
        <v>0.4</v>
      </c>
      <c r="E26" s="170" t="s">
        <v>229</v>
      </c>
      <c r="F26" s="163">
        <f t="shared" ref="F26:F27" si="13">3850*$D26*F$22</f>
        <v>770</v>
      </c>
      <c r="G26" s="163"/>
      <c r="H26" s="163">
        <f t="shared" si="12"/>
        <v>616</v>
      </c>
      <c r="I26" s="163"/>
      <c r="J26" s="163"/>
      <c r="K26" s="163">
        <f t="shared" si="12"/>
        <v>92.399999999999991</v>
      </c>
      <c r="L26" s="163"/>
      <c r="M26" s="163"/>
      <c r="N26" s="163"/>
      <c r="O26" s="163">
        <f t="shared" si="12"/>
        <v>15.4</v>
      </c>
      <c r="P26" s="163"/>
      <c r="Q26" s="163"/>
      <c r="R26" s="163">
        <f t="shared" si="12"/>
        <v>46.199999999999996</v>
      </c>
    </row>
    <row r="27" spans="1:21" hidden="1">
      <c r="D27" s="163">
        <v>0.15</v>
      </c>
      <c r="E27" s="170" t="s">
        <v>230</v>
      </c>
      <c r="F27" s="163">
        <f t="shared" si="13"/>
        <v>288.75</v>
      </c>
      <c r="G27" s="163"/>
      <c r="H27" s="163">
        <f t="shared" si="12"/>
        <v>231</v>
      </c>
      <c r="I27" s="163"/>
      <c r="J27" s="163"/>
      <c r="K27" s="163">
        <f t="shared" si="12"/>
        <v>34.65</v>
      </c>
      <c r="L27" s="163"/>
      <c r="M27" s="163"/>
      <c r="N27" s="163"/>
      <c r="O27" s="163">
        <f t="shared" si="12"/>
        <v>5.7750000000000004</v>
      </c>
      <c r="P27" s="163"/>
      <c r="Q27" s="163"/>
      <c r="R27" s="163">
        <f t="shared" si="12"/>
        <v>17.324999999999999</v>
      </c>
    </row>
    <row r="28" spans="1:21" hidden="1"/>
    <row r="29" spans="1:21" hidden="1"/>
    <row r="30" spans="1:21" hidden="1"/>
    <row r="31" spans="1:21" hidden="1">
      <c r="E31" s="163">
        <v>18564.513316710938</v>
      </c>
      <c r="F31" s="163">
        <f>E31+F25</f>
        <v>19430.763316710938</v>
      </c>
      <c r="G31" s="163">
        <v>5080.726119376166</v>
      </c>
      <c r="H31" s="163">
        <f>G31+H25</f>
        <v>5773.726119376166</v>
      </c>
      <c r="J31" s="163">
        <v>643.04650557585353</v>
      </c>
      <c r="K31" s="163">
        <f>J31+K25</f>
        <v>746.99650557585358</v>
      </c>
      <c r="M31">
        <v>535.87208797987796</v>
      </c>
      <c r="N31" s="163">
        <f>M31+O25</f>
        <v>553.19708797987801</v>
      </c>
      <c r="Q31">
        <v>321.52325278792682</v>
      </c>
      <c r="R31" s="163">
        <f>Q31+R25</f>
        <v>373.49825278792684</v>
      </c>
    </row>
    <row r="32" spans="1:21" hidden="1">
      <c r="E32" s="163">
        <v>16625.643113980321</v>
      </c>
      <c r="F32" s="163">
        <f t="shared" ref="F32:F33" si="14">E32+F26</f>
        <v>17395.643113980321</v>
      </c>
      <c r="G32" s="163">
        <v>2884.2803135634217</v>
      </c>
      <c r="H32" s="163">
        <f t="shared" ref="H32:H33" si="15">G32+H26</f>
        <v>3500.2803135634217</v>
      </c>
      <c r="J32" s="163">
        <v>562.66569237887177</v>
      </c>
      <c r="K32" s="163">
        <f t="shared" ref="K32:K33" si="16">J32+K26</f>
        <v>655.06569237887174</v>
      </c>
      <c r="M32">
        <v>468.88807698239316</v>
      </c>
      <c r="N32" s="163">
        <f t="shared" ref="N32:N33" si="17">M32+O26</f>
        <v>484.28807698239314</v>
      </c>
      <c r="Q32">
        <v>281.33284618943594</v>
      </c>
      <c r="R32" s="163">
        <f t="shared" ref="R32:R33" si="18">Q32+R26</f>
        <v>327.53284618943593</v>
      </c>
    </row>
    <row r="33" spans="1:21" hidden="1">
      <c r="E33" s="163">
        <v>10028.19113935253</v>
      </c>
      <c r="F33" s="163">
        <f t="shared" si="14"/>
        <v>10316.94113935253</v>
      </c>
      <c r="G33" s="163">
        <v>1795.9739065281256</v>
      </c>
      <c r="H33" s="163">
        <f t="shared" si="15"/>
        <v>2026.9739065281256</v>
      </c>
      <c r="J33" s="163">
        <v>160.76162639396338</v>
      </c>
      <c r="K33" s="163">
        <f t="shared" si="16"/>
        <v>195.41162639396339</v>
      </c>
      <c r="M33">
        <v>133.96802199496949</v>
      </c>
      <c r="N33" s="163">
        <f t="shared" si="17"/>
        <v>139.7430219949695</v>
      </c>
      <c r="Q33">
        <v>80.380813196981705</v>
      </c>
      <c r="R33" s="163">
        <f t="shared" si="18"/>
        <v>97.705813196981708</v>
      </c>
    </row>
    <row r="34" spans="1:21" hidden="1"/>
    <row r="35" spans="1:21" hidden="1"/>
    <row r="36" spans="1:21" hidden="1">
      <c r="H36" t="s">
        <v>1761</v>
      </c>
      <c r="J36" t="s">
        <v>1762</v>
      </c>
      <c r="M36" t="s">
        <v>1763</v>
      </c>
      <c r="Q36" t="s">
        <v>1764</v>
      </c>
      <c r="T36" t="s">
        <v>1765</v>
      </c>
    </row>
    <row r="37" spans="1:21" hidden="1">
      <c r="E37" s="167" t="s">
        <v>1766</v>
      </c>
      <c r="H37" s="163">
        <v>0.5</v>
      </c>
      <c r="I37" s="163"/>
      <c r="J37" s="163">
        <v>0.4</v>
      </c>
      <c r="K37" s="163"/>
      <c r="L37" s="163"/>
      <c r="M37" s="163">
        <v>0.06</v>
      </c>
      <c r="N37" s="163"/>
      <c r="O37" s="163"/>
      <c r="P37" s="163"/>
      <c r="Q37" s="163">
        <v>0.01</v>
      </c>
      <c r="R37" s="163"/>
      <c r="S37" s="163"/>
      <c r="T37" s="163">
        <v>0.03</v>
      </c>
    </row>
    <row r="38" spans="1:21" hidden="1"/>
    <row r="39" spans="1:21" hidden="1">
      <c r="C39" s="200">
        <v>0.01</v>
      </c>
      <c r="D39" s="201"/>
      <c r="E39" s="178" t="s">
        <v>1744</v>
      </c>
      <c r="F39" s="163">
        <f>22200*C39</f>
        <v>222</v>
      </c>
      <c r="H39">
        <f>$F39*H$37</f>
        <v>111</v>
      </c>
      <c r="J39">
        <f t="shared" ref="J39:T45" si="19">$F39*J$37</f>
        <v>88.800000000000011</v>
      </c>
      <c r="M39">
        <f t="shared" si="19"/>
        <v>13.32</v>
      </c>
      <c r="Q39">
        <f t="shared" si="19"/>
        <v>2.2200000000000002</v>
      </c>
      <c r="T39">
        <f t="shared" si="19"/>
        <v>6.66</v>
      </c>
    </row>
    <row r="40" spans="1:21" hidden="1">
      <c r="C40" s="200">
        <v>0.1</v>
      </c>
      <c r="D40" s="201"/>
      <c r="E40" s="170" t="s">
        <v>227</v>
      </c>
      <c r="F40" s="163">
        <f t="shared" ref="F40:F45" si="20">22200*C40</f>
        <v>2220</v>
      </c>
      <c r="H40">
        <f t="shared" ref="H40:H45" si="21">$F40*H$37</f>
        <v>1110</v>
      </c>
      <c r="J40">
        <f t="shared" si="19"/>
        <v>888</v>
      </c>
      <c r="M40">
        <f t="shared" si="19"/>
        <v>133.19999999999999</v>
      </c>
      <c r="Q40">
        <f t="shared" si="19"/>
        <v>22.2</v>
      </c>
      <c r="T40">
        <f t="shared" si="19"/>
        <v>66.599999999999994</v>
      </c>
    </row>
    <row r="41" spans="1:21" hidden="1">
      <c r="C41" s="200">
        <v>0.34</v>
      </c>
      <c r="D41" s="201"/>
      <c r="E41" s="170" t="s">
        <v>228</v>
      </c>
      <c r="F41" s="163">
        <f t="shared" si="20"/>
        <v>7548.0000000000009</v>
      </c>
      <c r="H41">
        <f t="shared" si="21"/>
        <v>3774.0000000000005</v>
      </c>
      <c r="J41">
        <f t="shared" si="19"/>
        <v>3019.2000000000007</v>
      </c>
      <c r="M41">
        <f t="shared" si="19"/>
        <v>452.88000000000005</v>
      </c>
      <c r="Q41">
        <f t="shared" si="19"/>
        <v>75.48</v>
      </c>
      <c r="T41">
        <f t="shared" si="19"/>
        <v>226.44000000000003</v>
      </c>
    </row>
    <row r="42" spans="1:21" hidden="1">
      <c r="C42" s="200">
        <v>0.32500000000000001</v>
      </c>
      <c r="D42" s="201"/>
      <c r="E42" s="170" t="s">
        <v>229</v>
      </c>
      <c r="F42" s="163">
        <f t="shared" si="20"/>
        <v>7215</v>
      </c>
      <c r="H42">
        <f t="shared" si="21"/>
        <v>3607.5</v>
      </c>
      <c r="J42">
        <f t="shared" si="19"/>
        <v>2886</v>
      </c>
      <c r="M42">
        <f t="shared" si="19"/>
        <v>432.9</v>
      </c>
      <c r="Q42">
        <f t="shared" si="19"/>
        <v>72.150000000000006</v>
      </c>
      <c r="T42">
        <f t="shared" si="19"/>
        <v>216.45</v>
      </c>
    </row>
    <row r="43" spans="1:21" hidden="1">
      <c r="C43" s="200">
        <v>0.2</v>
      </c>
      <c r="D43" s="201"/>
      <c r="E43" s="170" t="s">
        <v>230</v>
      </c>
      <c r="F43" s="163">
        <f t="shared" si="20"/>
        <v>4440</v>
      </c>
      <c r="H43">
        <f t="shared" si="21"/>
        <v>2220</v>
      </c>
      <c r="J43">
        <f t="shared" si="19"/>
        <v>1776</v>
      </c>
      <c r="M43">
        <f t="shared" si="19"/>
        <v>266.39999999999998</v>
      </c>
      <c r="Q43">
        <f t="shared" si="19"/>
        <v>44.4</v>
      </c>
      <c r="T43">
        <f t="shared" si="19"/>
        <v>133.19999999999999</v>
      </c>
    </row>
    <row r="44" spans="1:21" hidden="1">
      <c r="C44" s="200">
        <v>0.02</v>
      </c>
      <c r="D44" s="201"/>
      <c r="E44" s="170" t="s">
        <v>1746</v>
      </c>
      <c r="F44" s="163">
        <f t="shared" si="20"/>
        <v>444</v>
      </c>
      <c r="H44">
        <f t="shared" si="21"/>
        <v>222</v>
      </c>
      <c r="J44">
        <f t="shared" si="19"/>
        <v>177.60000000000002</v>
      </c>
      <c r="M44">
        <f t="shared" si="19"/>
        <v>26.64</v>
      </c>
      <c r="Q44">
        <f t="shared" si="19"/>
        <v>4.4400000000000004</v>
      </c>
      <c r="T44">
        <f t="shared" si="19"/>
        <v>13.32</v>
      </c>
    </row>
    <row r="45" spans="1:21" hidden="1">
      <c r="C45" s="200">
        <v>5.0000000000000001E-3</v>
      </c>
      <c r="D45" s="201"/>
      <c r="E45" s="170" t="s">
        <v>231</v>
      </c>
      <c r="F45" s="163">
        <f t="shared" si="20"/>
        <v>111</v>
      </c>
      <c r="H45">
        <f t="shared" si="21"/>
        <v>55.5</v>
      </c>
      <c r="J45">
        <f t="shared" si="19"/>
        <v>44.400000000000006</v>
      </c>
      <c r="M45">
        <f t="shared" si="19"/>
        <v>6.66</v>
      </c>
      <c r="Q45">
        <f t="shared" si="19"/>
        <v>1.1100000000000001</v>
      </c>
      <c r="T45">
        <f t="shared" si="19"/>
        <v>3.33</v>
      </c>
    </row>
    <row r="46" spans="1:21" hidden="1">
      <c r="C46" s="203">
        <f>SUM(C39:D45)</f>
        <v>1</v>
      </c>
      <c r="D46" s="204"/>
    </row>
    <row r="47" spans="1:21" hidden="1"/>
    <row r="48" spans="1:21" hidden="1">
      <c r="A48" s="202" t="s">
        <v>187</v>
      </c>
      <c r="B48" s="202"/>
      <c r="C48" s="202"/>
      <c r="D48" s="202" t="s">
        <v>210</v>
      </c>
      <c r="E48" s="202" t="s">
        <v>211</v>
      </c>
      <c r="F48" s="202" t="s">
        <v>233</v>
      </c>
      <c r="G48" s="202" t="s">
        <v>190</v>
      </c>
      <c r="H48" s="202"/>
      <c r="I48" s="202"/>
      <c r="J48" s="202"/>
      <c r="K48" s="202" t="s">
        <v>191</v>
      </c>
      <c r="L48" s="202"/>
      <c r="M48" s="202"/>
      <c r="N48" s="202"/>
      <c r="O48" s="202"/>
      <c r="P48" s="202"/>
      <c r="Q48" s="202"/>
      <c r="R48" s="202"/>
      <c r="S48" s="202"/>
      <c r="T48" s="202"/>
      <c r="U48" s="202"/>
    </row>
    <row r="49" spans="1:21" ht="39" hidden="1">
      <c r="A49" s="39" t="s">
        <v>195</v>
      </c>
      <c r="B49" s="39" t="s">
        <v>196</v>
      </c>
      <c r="C49" s="39" t="s">
        <v>197</v>
      </c>
      <c r="D49" s="202"/>
      <c r="E49" s="202"/>
      <c r="F49" s="202"/>
      <c r="G49" s="39" t="s">
        <v>141</v>
      </c>
      <c r="H49" s="39" t="s">
        <v>234</v>
      </c>
      <c r="I49" s="39" t="s">
        <v>235</v>
      </c>
      <c r="J49" s="39" t="s">
        <v>221</v>
      </c>
      <c r="K49" s="39" t="s">
        <v>141</v>
      </c>
      <c r="L49" s="39" t="s">
        <v>236</v>
      </c>
      <c r="M49" s="39" t="s">
        <v>237</v>
      </c>
      <c r="N49" s="39" t="s">
        <v>238</v>
      </c>
      <c r="O49" s="39" t="s">
        <v>223</v>
      </c>
      <c r="P49" s="39" t="s">
        <v>239</v>
      </c>
      <c r="Q49" s="39" t="s">
        <v>240</v>
      </c>
      <c r="R49" s="39" t="s">
        <v>241</v>
      </c>
      <c r="S49" s="39" t="s">
        <v>219</v>
      </c>
      <c r="T49" s="39" t="s">
        <v>222</v>
      </c>
      <c r="U49" s="39" t="s">
        <v>226</v>
      </c>
    </row>
    <row r="50" spans="1:21" hidden="1">
      <c r="A50" s="11"/>
      <c r="B50" s="11"/>
      <c r="C50" s="11"/>
      <c r="D50" s="11"/>
      <c r="E50" s="11" t="s">
        <v>141</v>
      </c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</row>
    <row r="51" spans="1:21" hidden="1">
      <c r="A51" s="176">
        <v>205</v>
      </c>
      <c r="B51" s="172"/>
      <c r="C51" s="177"/>
      <c r="D51" s="173" t="s">
        <v>1733</v>
      </c>
      <c r="E51" s="169" t="s">
        <v>1734</v>
      </c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</row>
    <row r="52" spans="1:21" hidden="1">
      <c r="A52" s="176">
        <v>205</v>
      </c>
      <c r="B52" s="172" t="s">
        <v>200</v>
      </c>
      <c r="C52" s="177"/>
      <c r="D52" s="173" t="s">
        <v>1733</v>
      </c>
      <c r="E52" s="169" t="s">
        <v>1743</v>
      </c>
      <c r="F52" s="161"/>
      <c r="G52" s="161"/>
      <c r="H52" s="161"/>
      <c r="I52" s="161"/>
      <c r="J52" s="161"/>
      <c r="K52" s="162"/>
      <c r="L52" s="161"/>
      <c r="M52" s="161"/>
      <c r="N52" s="161"/>
      <c r="O52" s="161"/>
      <c r="P52" s="161"/>
      <c r="Q52" s="161"/>
      <c r="R52" s="161"/>
      <c r="S52" s="161"/>
      <c r="T52" s="161"/>
      <c r="U52" s="161"/>
    </row>
    <row r="53" spans="1:21" hidden="1">
      <c r="A53" s="179">
        <v>205</v>
      </c>
      <c r="B53" s="174" t="s">
        <v>201</v>
      </c>
      <c r="C53" s="180" t="s">
        <v>201</v>
      </c>
      <c r="D53" s="178" t="s">
        <v>1733</v>
      </c>
      <c r="E53" s="178" t="s">
        <v>1744</v>
      </c>
      <c r="F53" s="162">
        <f>G53+K53</f>
        <v>2276.3477352677805</v>
      </c>
      <c r="G53" s="162">
        <f t="shared" ref="G53:G62" si="22">H53+I53+J53</f>
        <v>2024.9277352677805</v>
      </c>
      <c r="H53" s="162">
        <f>H9+H39</f>
        <v>1254.72</v>
      </c>
      <c r="I53" s="162">
        <f>I9+J39</f>
        <v>464.1877352677804</v>
      </c>
      <c r="J53" s="162">
        <v>306.02</v>
      </c>
      <c r="K53" s="162">
        <f t="shared" ref="K53" si="23">SUM(L53:U53)</f>
        <v>251.41999999999996</v>
      </c>
      <c r="L53" s="162">
        <v>41.403999999999996</v>
      </c>
      <c r="M53" s="162">
        <f>M9+M39</f>
        <v>88.745999999999981</v>
      </c>
      <c r="N53" s="162">
        <v>20.701999999999998</v>
      </c>
      <c r="O53" s="162"/>
      <c r="P53" s="162"/>
      <c r="Q53" s="162">
        <f>Q9+Q39</f>
        <v>56.194999999999993</v>
      </c>
      <c r="R53" s="162"/>
      <c r="S53" s="162"/>
      <c r="T53" s="162"/>
      <c r="U53" s="162">
        <f>U9+T39</f>
        <v>44.373000000000005</v>
      </c>
    </row>
    <row r="54" spans="1:21" hidden="1">
      <c r="A54" s="176">
        <v>205</v>
      </c>
      <c r="B54" s="172" t="s">
        <v>201</v>
      </c>
      <c r="C54" s="177"/>
      <c r="D54" s="173" t="s">
        <v>1733</v>
      </c>
      <c r="E54" s="169" t="s">
        <v>1745</v>
      </c>
      <c r="F54" s="161"/>
      <c r="G54" s="162"/>
      <c r="H54" s="161"/>
      <c r="I54" s="161"/>
      <c r="J54" s="161"/>
      <c r="K54" s="162"/>
      <c r="L54" s="161"/>
      <c r="M54" s="161"/>
      <c r="N54" s="161"/>
      <c r="O54" s="161"/>
      <c r="P54" s="161"/>
      <c r="Q54" s="161"/>
      <c r="R54" s="161"/>
      <c r="S54" s="161"/>
      <c r="T54" s="161"/>
      <c r="U54" s="161"/>
    </row>
    <row r="55" spans="1:21" hidden="1">
      <c r="A55" s="179">
        <v>205</v>
      </c>
      <c r="B55" s="174" t="s">
        <v>201</v>
      </c>
      <c r="C55" s="180" t="s">
        <v>200</v>
      </c>
      <c r="D55" s="175" t="s">
        <v>1733</v>
      </c>
      <c r="E55" s="170" t="s">
        <v>227</v>
      </c>
      <c r="F55" s="162">
        <v>7904.9242409682201</v>
      </c>
      <c r="G55" s="162">
        <f t="shared" si="22"/>
        <v>11097.116108998403</v>
      </c>
      <c r="H55" s="162">
        <f>H11+H40</f>
        <v>7562.9390136760476</v>
      </c>
      <c r="I55" s="162">
        <f>I11+J40</f>
        <v>2831.4972263165532</v>
      </c>
      <c r="J55" s="162">
        <v>702.67986900580206</v>
      </c>
      <c r="K55" s="162">
        <f>SUM(L55:U55)</f>
        <v>1396.7760989773628</v>
      </c>
      <c r="L55" s="162">
        <v>160.76162639396341</v>
      </c>
      <c r="M55" s="162">
        <f>M11+M40</f>
        <v>507.54243959094504</v>
      </c>
      <c r="N55" s="162">
        <v>80.380813196981705</v>
      </c>
      <c r="O55" s="162"/>
      <c r="P55" s="162"/>
      <c r="Q55" s="162">
        <f>Q11+Q40</f>
        <v>327.71999999999997</v>
      </c>
      <c r="R55" s="162"/>
      <c r="S55" s="162"/>
      <c r="T55" s="162"/>
      <c r="U55" s="162">
        <f>U11+T40</f>
        <v>320.37121979547254</v>
      </c>
    </row>
    <row r="56" spans="1:21" hidden="1">
      <c r="A56" s="179">
        <v>205</v>
      </c>
      <c r="B56" s="174" t="s">
        <v>201</v>
      </c>
      <c r="C56" s="180" t="s">
        <v>201</v>
      </c>
      <c r="D56" s="175" t="s">
        <v>1733</v>
      </c>
      <c r="E56" s="170" t="s">
        <v>228</v>
      </c>
      <c r="F56" s="162">
        <v>30326.930717671617</v>
      </c>
      <c r="G56" s="162">
        <f t="shared" si="22"/>
        <v>41596.592365752105</v>
      </c>
      <c r="H56" s="162">
        <f t="shared" ref="H56:H58" si="24">H12+H41</f>
        <v>26978.763316710938</v>
      </c>
      <c r="I56" s="162">
        <f t="shared" ref="I56:I58" si="25">I12+J41</f>
        <v>11812.126119376167</v>
      </c>
      <c r="J56" s="162">
        <v>2805.7029296650012</v>
      </c>
      <c r="K56" s="162">
        <f t="shared" ref="K56:K62" si="26">SUM(L56:U56)</f>
        <v>4052.7783519195127</v>
      </c>
      <c r="L56" s="162">
        <v>428.69767038390239</v>
      </c>
      <c r="M56" s="162">
        <f t="shared" ref="M56:M58" si="27">M12+M41</f>
        <v>1652.7565055758537</v>
      </c>
      <c r="N56" s="162">
        <v>214.3488351919512</v>
      </c>
      <c r="O56" s="162"/>
      <c r="P56" s="162"/>
      <c r="Q56" s="162">
        <f t="shared" ref="Q56:Q58" si="28">Q12+Q41</f>
        <v>704.15708797987804</v>
      </c>
      <c r="R56" s="162"/>
      <c r="S56" s="162"/>
      <c r="T56" s="162"/>
      <c r="U56" s="162">
        <f t="shared" ref="U56:U58" si="29">U12+T41</f>
        <v>1052.8182527879269</v>
      </c>
    </row>
    <row r="57" spans="1:21" hidden="1">
      <c r="A57" s="179">
        <v>205</v>
      </c>
      <c r="B57" s="174" t="s">
        <v>201</v>
      </c>
      <c r="C57" s="180" t="s">
        <v>202</v>
      </c>
      <c r="D57" s="175" t="s">
        <v>1733</v>
      </c>
      <c r="E57" s="170" t="s">
        <v>229</v>
      </c>
      <c r="F57" s="162">
        <v>27229.094556525532</v>
      </c>
      <c r="G57" s="162">
        <f t="shared" si="22"/>
        <v>38186.542248595964</v>
      </c>
      <c r="H57" s="162">
        <f t="shared" si="24"/>
        <v>24610.643113980321</v>
      </c>
      <c r="I57" s="162">
        <f t="shared" si="25"/>
        <v>9272.2803135634222</v>
      </c>
      <c r="J57" s="162">
        <v>4303.6188210522205</v>
      </c>
      <c r="K57" s="162">
        <f t="shared" si="26"/>
        <v>3145.0194617401366</v>
      </c>
      <c r="L57" s="162">
        <v>375.11046158591455</v>
      </c>
      <c r="M57" s="162">
        <f t="shared" si="27"/>
        <v>1520.8656923788717</v>
      </c>
      <c r="N57" s="162">
        <v>187.55523079295727</v>
      </c>
      <c r="O57" s="162"/>
      <c r="P57" s="162"/>
      <c r="Q57" s="162">
        <f t="shared" si="28"/>
        <v>628.58807698239309</v>
      </c>
      <c r="R57" s="162"/>
      <c r="S57" s="162"/>
      <c r="T57" s="162"/>
      <c r="U57" s="162">
        <f t="shared" si="29"/>
        <v>432.9</v>
      </c>
    </row>
    <row r="58" spans="1:21" hidden="1">
      <c r="A58" s="179">
        <v>205</v>
      </c>
      <c r="B58" s="179" t="s">
        <v>201</v>
      </c>
      <c r="C58" s="179" t="s">
        <v>203</v>
      </c>
      <c r="D58" s="179" t="s">
        <v>1733</v>
      </c>
      <c r="E58" s="170" t="s">
        <v>230</v>
      </c>
      <c r="F58" s="162">
        <v>18069.587133860532</v>
      </c>
      <c r="G58" s="162">
        <f t="shared" si="22"/>
        <v>25467.965045880654</v>
      </c>
      <c r="H58" s="162">
        <f t="shared" si="24"/>
        <v>14756.94113935253</v>
      </c>
      <c r="I58" s="162">
        <f t="shared" si="25"/>
        <v>5578.9739065281256</v>
      </c>
      <c r="J58" s="162">
        <v>5132.05</v>
      </c>
      <c r="K58" s="162">
        <f t="shared" si="26"/>
        <v>1495.9162747828964</v>
      </c>
      <c r="L58" s="162">
        <v>107.1744175959756</v>
      </c>
      <c r="M58" s="162">
        <f t="shared" si="27"/>
        <v>728.21162639396334</v>
      </c>
      <c r="N58" s="162">
        <v>53.587208797987799</v>
      </c>
      <c r="O58" s="162"/>
      <c r="P58" s="162"/>
      <c r="Q58" s="162">
        <f t="shared" si="28"/>
        <v>228.54302199496951</v>
      </c>
      <c r="R58" s="162"/>
      <c r="S58" s="162"/>
      <c r="T58" s="162"/>
      <c r="U58" s="162">
        <f t="shared" si="29"/>
        <v>378.4</v>
      </c>
    </row>
    <row r="59" spans="1:21" hidden="1">
      <c r="A59" s="176" t="s">
        <v>198</v>
      </c>
      <c r="B59" s="176" t="s">
        <v>202</v>
      </c>
      <c r="C59" s="176"/>
      <c r="D59" s="176" t="s">
        <v>1733</v>
      </c>
      <c r="E59" s="169" t="s">
        <v>1012</v>
      </c>
      <c r="F59" s="161"/>
      <c r="G59" s="162"/>
      <c r="H59" s="161"/>
      <c r="I59" s="161"/>
      <c r="J59" s="161"/>
      <c r="K59" s="162"/>
      <c r="L59" s="161"/>
      <c r="M59" s="161"/>
      <c r="N59" s="161"/>
      <c r="O59" s="161"/>
      <c r="P59" s="161"/>
      <c r="Q59" s="161"/>
      <c r="R59" s="161"/>
      <c r="S59" s="161"/>
      <c r="T59" s="161"/>
      <c r="U59" s="161"/>
    </row>
    <row r="60" spans="1:21" hidden="1">
      <c r="A60" s="179" t="s">
        <v>198</v>
      </c>
      <c r="B60" s="179" t="s">
        <v>202</v>
      </c>
      <c r="C60" s="179" t="s">
        <v>201</v>
      </c>
      <c r="D60" s="179" t="s">
        <v>1733</v>
      </c>
      <c r="E60" s="170" t="s">
        <v>1746</v>
      </c>
      <c r="F60" s="162">
        <v>7863.757179817936</v>
      </c>
      <c r="G60" s="162">
        <f t="shared" si="22"/>
        <v>8322.457179817935</v>
      </c>
      <c r="H60" s="162">
        <f>H16+H44</f>
        <v>6415.8638086048177</v>
      </c>
      <c r="I60" s="162">
        <f>I16+J44</f>
        <v>953.72146718214208</v>
      </c>
      <c r="J60" s="162">
        <v>952.87190403097577</v>
      </c>
      <c r="K60" s="162">
        <f t="shared" si="26"/>
        <v>378.22500000000002</v>
      </c>
      <c r="L60" s="162">
        <v>68.100000000000009</v>
      </c>
      <c r="M60" s="162">
        <f>M16+M44</f>
        <v>155.43</v>
      </c>
      <c r="N60" s="162">
        <v>34.050000000000004</v>
      </c>
      <c r="O60" s="162"/>
      <c r="P60" s="162"/>
      <c r="Q60" s="162">
        <f>Q16+Q44</f>
        <v>94.004999999999995</v>
      </c>
      <c r="R60" s="162"/>
      <c r="S60" s="162"/>
      <c r="T60" s="162"/>
      <c r="U60" s="162">
        <f>U16+T44</f>
        <v>26.64</v>
      </c>
    </row>
    <row r="61" spans="1:21" hidden="1">
      <c r="A61" s="176" t="s">
        <v>198</v>
      </c>
      <c r="B61" s="176" t="s">
        <v>204</v>
      </c>
      <c r="C61" s="176"/>
      <c r="D61" s="176" t="s">
        <v>1733</v>
      </c>
      <c r="E61" s="169" t="s">
        <v>1747</v>
      </c>
      <c r="F61" s="161"/>
      <c r="G61" s="162"/>
      <c r="H61" s="161"/>
      <c r="I61" s="161"/>
      <c r="J61" s="161"/>
      <c r="K61" s="162"/>
      <c r="L61" s="161"/>
      <c r="M61" s="161"/>
      <c r="N61" s="161"/>
      <c r="O61" s="161"/>
      <c r="P61" s="161"/>
      <c r="Q61" s="161"/>
      <c r="R61" s="161"/>
      <c r="S61" s="161"/>
      <c r="T61" s="161"/>
      <c r="U61" s="161"/>
    </row>
    <row r="62" spans="1:21" hidden="1">
      <c r="A62" s="179" t="s">
        <v>198</v>
      </c>
      <c r="B62" s="179" t="s">
        <v>204</v>
      </c>
      <c r="C62" s="179" t="s">
        <v>200</v>
      </c>
      <c r="D62" s="179" t="s">
        <v>1733</v>
      </c>
      <c r="E62" s="170" t="s">
        <v>231</v>
      </c>
      <c r="F62" s="162">
        <v>1391.9514033631142</v>
      </c>
      <c r="G62" s="162">
        <f t="shared" si="22"/>
        <v>1501.6814033631142</v>
      </c>
      <c r="H62" s="162">
        <f>H18+H45</f>
        <v>1112.81</v>
      </c>
      <c r="I62" s="162">
        <f>I18+J45</f>
        <v>227.84794870816108</v>
      </c>
      <c r="J62" s="162">
        <v>161.02345465495324</v>
      </c>
      <c r="K62" s="162">
        <f t="shared" si="26"/>
        <v>104.5</v>
      </c>
      <c r="L62" s="162">
        <v>18.013999999999999</v>
      </c>
      <c r="M62" s="162">
        <f>M18+M45</f>
        <v>33.680999999999997</v>
      </c>
      <c r="N62" s="162">
        <v>9.0069999999999997</v>
      </c>
      <c r="O62" s="162"/>
      <c r="P62" s="162"/>
      <c r="Q62" s="162">
        <f>Q18+Q45</f>
        <v>23.627499999999998</v>
      </c>
      <c r="R62" s="162"/>
      <c r="S62" s="162"/>
      <c r="T62" s="162"/>
      <c r="U62" s="162">
        <f>U18+T45</f>
        <v>20.170499999999997</v>
      </c>
    </row>
    <row r="63" spans="1:21" hidden="1"/>
  </sheetData>
  <mergeCells count="24">
    <mergeCell ref="F48:F49"/>
    <mergeCell ref="G48:J48"/>
    <mergeCell ref="K48:U48"/>
    <mergeCell ref="C45:D45"/>
    <mergeCell ref="C46:D46"/>
    <mergeCell ref="A48:C48"/>
    <mergeCell ref="D48:D49"/>
    <mergeCell ref="E48:E49"/>
    <mergeCell ref="C40:D40"/>
    <mergeCell ref="C41:D41"/>
    <mergeCell ref="C42:D42"/>
    <mergeCell ref="C43:D43"/>
    <mergeCell ref="C44:D44"/>
    <mergeCell ref="C39:D39"/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4" type="noConversion"/>
  <printOptions horizontalCentered="1"/>
  <pageMargins left="7.874015748031496E-2" right="7.874015748031496E-2" top="7.874015748031496E-2" bottom="7.874015748031496E-2" header="0" footer="0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E40"/>
  <sheetViews>
    <sheetView zoomScaleNormal="100" workbookViewId="0">
      <selection activeCell="I22" sqref="I22"/>
    </sheetView>
  </sheetViews>
  <sheetFormatPr defaultColWidth="10" defaultRowHeight="13.5"/>
  <cols>
    <col min="1" max="1" width="24.625" style="47" customWidth="1"/>
    <col min="2" max="2" width="16" style="47" customWidth="1"/>
    <col min="3" max="4" width="22.25" style="47" customWidth="1"/>
    <col min="5" max="5" width="0" style="47" hidden="1" customWidth="1"/>
    <col min="6" max="16384" width="10" style="47"/>
  </cols>
  <sheetData>
    <row r="1" spans="1:5" ht="16.350000000000001" customHeight="1">
      <c r="A1" s="46"/>
      <c r="D1" s="48" t="s">
        <v>242</v>
      </c>
    </row>
    <row r="2" spans="1:5" ht="31.9" customHeight="1">
      <c r="A2" s="205" t="s">
        <v>18</v>
      </c>
      <c r="B2" s="205"/>
      <c r="C2" s="205"/>
      <c r="D2" s="205"/>
    </row>
    <row r="3" spans="1:5">
      <c r="A3" s="206" t="s">
        <v>1731</v>
      </c>
      <c r="B3" s="206"/>
      <c r="C3" s="206"/>
      <c r="D3" s="49" t="s">
        <v>37</v>
      </c>
    </row>
    <row r="4" spans="1:5" ht="20.25" customHeight="1">
      <c r="A4" s="207" t="s">
        <v>38</v>
      </c>
      <c r="B4" s="207"/>
      <c r="C4" s="207" t="s">
        <v>39</v>
      </c>
      <c r="D4" s="207"/>
    </row>
    <row r="5" spans="1:5" ht="20.25" customHeight="1">
      <c r="A5" s="50" t="s">
        <v>40</v>
      </c>
      <c r="B5" s="50" t="s">
        <v>41</v>
      </c>
      <c r="C5" s="50" t="s">
        <v>40</v>
      </c>
      <c r="D5" s="50" t="s">
        <v>41</v>
      </c>
    </row>
    <row r="6" spans="1:5" ht="20.25" customHeight="1">
      <c r="A6" s="51" t="s">
        <v>243</v>
      </c>
      <c r="B6" s="52">
        <f>B7</f>
        <v>90771.916891999994</v>
      </c>
      <c r="C6" s="51" t="s">
        <v>244</v>
      </c>
      <c r="D6" s="53">
        <f>D7+D11+D14+D16+D26</f>
        <v>90771.916891999994</v>
      </c>
    </row>
    <row r="7" spans="1:5" ht="20.25" customHeight="1">
      <c r="A7" s="54" t="s">
        <v>245</v>
      </c>
      <c r="B7" s="55">
        <f>B8+B9</f>
        <v>90771.916891999994</v>
      </c>
      <c r="C7" s="54" t="s">
        <v>46</v>
      </c>
      <c r="D7" s="56">
        <v>7.2371999999999996</v>
      </c>
      <c r="E7" s="183">
        <f>D7/$D$6</f>
        <v>7.9729504981268452E-5</v>
      </c>
    </row>
    <row r="8" spans="1:5" ht="20.25" customHeight="1">
      <c r="A8" s="54" t="s">
        <v>246</v>
      </c>
      <c r="B8" s="55">
        <v>90245.916891999994</v>
      </c>
      <c r="C8" s="54" t="s">
        <v>50</v>
      </c>
      <c r="D8" s="56"/>
      <c r="E8" s="183"/>
    </row>
    <row r="9" spans="1:5" ht="31.15" customHeight="1">
      <c r="A9" s="54" t="s">
        <v>53</v>
      </c>
      <c r="B9" s="55">
        <v>526</v>
      </c>
      <c r="C9" s="54" t="s">
        <v>54</v>
      </c>
      <c r="D9" s="56"/>
      <c r="E9" s="183"/>
    </row>
    <row r="10" spans="1:5" ht="20.25" customHeight="1">
      <c r="A10" s="54" t="s">
        <v>247</v>
      </c>
      <c r="B10" s="55"/>
      <c r="C10" s="54" t="s">
        <v>58</v>
      </c>
      <c r="D10" s="56"/>
      <c r="E10" s="183"/>
    </row>
    <row r="11" spans="1:5" ht="20.25" customHeight="1">
      <c r="A11" s="54" t="s">
        <v>248</v>
      </c>
      <c r="B11" s="55"/>
      <c r="C11" s="54" t="s">
        <v>62</v>
      </c>
      <c r="D11" s="56">
        <v>80295.179575999995</v>
      </c>
      <c r="E11" s="183">
        <f t="shared" ref="E11:E26" si="0">D11/$D$6</f>
        <v>0.88458173326376732</v>
      </c>
    </row>
    <row r="12" spans="1:5" ht="20.25" customHeight="1">
      <c r="A12" s="54" t="s">
        <v>249</v>
      </c>
      <c r="B12" s="55"/>
      <c r="C12" s="54" t="s">
        <v>66</v>
      </c>
      <c r="D12" s="56"/>
      <c r="E12" s="183"/>
    </row>
    <row r="13" spans="1:5" ht="20.25" customHeight="1">
      <c r="A13" s="51" t="s">
        <v>250</v>
      </c>
      <c r="B13" s="52"/>
      <c r="C13" s="54" t="s">
        <v>70</v>
      </c>
      <c r="D13" s="56"/>
      <c r="E13" s="183"/>
    </row>
    <row r="14" spans="1:5" ht="20.25" customHeight="1">
      <c r="A14" s="54" t="s">
        <v>245</v>
      </c>
      <c r="B14" s="55"/>
      <c r="C14" s="54" t="s">
        <v>74</v>
      </c>
      <c r="D14" s="56">
        <v>5653.7112779999998</v>
      </c>
      <c r="E14" s="183">
        <f t="shared" si="0"/>
        <v>6.2284806486203867E-2</v>
      </c>
    </row>
    <row r="15" spans="1:5" ht="20.25" customHeight="1">
      <c r="A15" s="54" t="s">
        <v>247</v>
      </c>
      <c r="B15" s="55"/>
      <c r="C15" s="54" t="s">
        <v>78</v>
      </c>
      <c r="D15" s="56"/>
      <c r="E15" s="183"/>
    </row>
    <row r="16" spans="1:5" ht="20.25" customHeight="1">
      <c r="A16" s="54" t="s">
        <v>248</v>
      </c>
      <c r="B16" s="55"/>
      <c r="C16" s="54" t="s">
        <v>82</v>
      </c>
      <c r="D16" s="56">
        <v>3035.0937060000001</v>
      </c>
      <c r="E16" s="183">
        <f t="shared" si="0"/>
        <v>3.3436483550426069E-2</v>
      </c>
    </row>
    <row r="17" spans="1:5" ht="20.25" customHeight="1">
      <c r="A17" s="54" t="s">
        <v>249</v>
      </c>
      <c r="B17" s="55"/>
      <c r="C17" s="54" t="s">
        <v>86</v>
      </c>
      <c r="D17" s="56"/>
      <c r="E17" s="183"/>
    </row>
    <row r="18" spans="1:5" ht="20.25" customHeight="1">
      <c r="A18" s="54"/>
      <c r="B18" s="55"/>
      <c r="C18" s="54" t="s">
        <v>90</v>
      </c>
      <c r="D18" s="56"/>
      <c r="E18" s="183"/>
    </row>
    <row r="19" spans="1:5" ht="20.25" customHeight="1">
      <c r="A19" s="54"/>
      <c r="B19" s="55"/>
      <c r="C19" s="54" t="s">
        <v>94</v>
      </c>
      <c r="D19" s="56"/>
      <c r="E19" s="183"/>
    </row>
    <row r="20" spans="1:5" ht="20.25" customHeight="1">
      <c r="A20" s="54"/>
      <c r="B20" s="55"/>
      <c r="C20" s="54" t="s">
        <v>98</v>
      </c>
      <c r="D20" s="56"/>
      <c r="E20" s="183"/>
    </row>
    <row r="21" spans="1:5" ht="20.25" customHeight="1">
      <c r="A21" s="54"/>
      <c r="B21" s="55"/>
      <c r="C21" s="54" t="s">
        <v>102</v>
      </c>
      <c r="D21" s="56"/>
      <c r="E21" s="183"/>
    </row>
    <row r="22" spans="1:5" ht="20.25" customHeight="1">
      <c r="A22" s="54"/>
      <c r="B22" s="55"/>
      <c r="C22" s="54" t="s">
        <v>105</v>
      </c>
      <c r="D22" s="56"/>
      <c r="E22" s="183"/>
    </row>
    <row r="23" spans="1:5" ht="20.25" customHeight="1">
      <c r="A23" s="54"/>
      <c r="B23" s="55"/>
      <c r="C23" s="54" t="s">
        <v>108</v>
      </c>
      <c r="D23" s="56"/>
      <c r="E23" s="183"/>
    </row>
    <row r="24" spans="1:5" ht="20.25" customHeight="1">
      <c r="A24" s="54"/>
      <c r="B24" s="55"/>
      <c r="C24" s="54" t="s">
        <v>110</v>
      </c>
      <c r="D24" s="56"/>
      <c r="E24" s="183"/>
    </row>
    <row r="25" spans="1:5" ht="20.25" customHeight="1">
      <c r="A25" s="54"/>
      <c r="B25" s="55"/>
      <c r="C25" s="54" t="s">
        <v>112</v>
      </c>
      <c r="D25" s="56"/>
      <c r="E25" s="183"/>
    </row>
    <row r="26" spans="1:5" ht="20.25" customHeight="1">
      <c r="A26" s="54"/>
      <c r="B26" s="55"/>
      <c r="C26" s="54" t="s">
        <v>114</v>
      </c>
      <c r="D26" s="56">
        <v>1780.6951320000001</v>
      </c>
      <c r="E26" s="183">
        <f t="shared" si="0"/>
        <v>1.9617247194621469E-2</v>
      </c>
    </row>
    <row r="27" spans="1:5" ht="20.25" customHeight="1">
      <c r="A27" s="54"/>
      <c r="B27" s="55"/>
      <c r="C27" s="54" t="s">
        <v>116</v>
      </c>
      <c r="D27" s="56"/>
      <c r="E27" s="183"/>
    </row>
    <row r="28" spans="1:5" ht="20.25" customHeight="1">
      <c r="A28" s="54"/>
      <c r="B28" s="55"/>
      <c r="C28" s="54" t="s">
        <v>118</v>
      </c>
      <c r="D28" s="56"/>
      <c r="E28" s="183">
        <f>SUM(E7:E27)</f>
        <v>0.99999999999999989</v>
      </c>
    </row>
    <row r="29" spans="1:5" ht="20.25" customHeight="1">
      <c r="A29" s="54"/>
      <c r="B29" s="55"/>
      <c r="C29" s="54" t="s">
        <v>120</v>
      </c>
      <c r="D29" s="56"/>
      <c r="E29" s="183"/>
    </row>
    <row r="30" spans="1:5" ht="20.25" customHeight="1">
      <c r="A30" s="54"/>
      <c r="B30" s="55"/>
      <c r="C30" s="54" t="s">
        <v>122</v>
      </c>
      <c r="D30" s="56"/>
      <c r="E30" s="183"/>
    </row>
    <row r="31" spans="1:5" ht="20.25" customHeight="1">
      <c r="A31" s="54"/>
      <c r="B31" s="55"/>
      <c r="C31" s="54" t="s">
        <v>124</v>
      </c>
      <c r="D31" s="56"/>
    </row>
    <row r="32" spans="1:5" ht="20.25" customHeight="1">
      <c r="A32" s="54"/>
      <c r="B32" s="55"/>
      <c r="C32" s="54" t="s">
        <v>126</v>
      </c>
      <c r="D32" s="56"/>
    </row>
    <row r="33" spans="1:4" ht="20.25" customHeight="1">
      <c r="A33" s="54"/>
      <c r="B33" s="55"/>
      <c r="C33" s="54" t="s">
        <v>128</v>
      </c>
      <c r="D33" s="56"/>
    </row>
    <row r="34" spans="1:4" ht="20.25" customHeight="1">
      <c r="A34" s="54"/>
      <c r="B34" s="55"/>
      <c r="C34" s="54" t="s">
        <v>129</v>
      </c>
      <c r="D34" s="56"/>
    </row>
    <row r="35" spans="1:4" ht="20.25" customHeight="1">
      <c r="A35" s="54"/>
      <c r="B35" s="55"/>
      <c r="C35" s="54" t="s">
        <v>130</v>
      </c>
      <c r="D35" s="56"/>
    </row>
    <row r="36" spans="1:4" ht="20.25" customHeight="1">
      <c r="A36" s="54"/>
      <c r="B36" s="55"/>
      <c r="C36" s="54" t="s">
        <v>131</v>
      </c>
      <c r="D36" s="56"/>
    </row>
    <row r="37" spans="1:4" ht="20.25" customHeight="1">
      <c r="A37" s="54"/>
      <c r="B37" s="55"/>
      <c r="C37" s="54"/>
      <c r="D37" s="55"/>
    </row>
    <row r="38" spans="1:4" ht="20.25" customHeight="1">
      <c r="A38" s="51"/>
      <c r="B38" s="52"/>
      <c r="C38" s="51" t="s">
        <v>251</v>
      </c>
      <c r="D38" s="52"/>
    </row>
    <row r="39" spans="1:4" ht="20.25" customHeight="1">
      <c r="A39" s="51"/>
      <c r="B39" s="52"/>
      <c r="C39" s="51"/>
      <c r="D39" s="52"/>
    </row>
    <row r="40" spans="1:4" ht="20.25" customHeight="1">
      <c r="A40" s="57" t="s">
        <v>252</v>
      </c>
      <c r="B40" s="52">
        <f>B8+B9</f>
        <v>90771.916891999994</v>
      </c>
      <c r="C40" s="57" t="s">
        <v>253</v>
      </c>
      <c r="D40" s="53">
        <v>90771.916891999994</v>
      </c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7"/>
  <sheetViews>
    <sheetView topLeftCell="E1" zoomScale="115" zoomScaleNormal="115" workbookViewId="0">
      <pane ySplit="6" topLeftCell="A7" activePane="bottomLeft" state="frozen"/>
      <selection pane="bottomLeft" activeCell="E16" sqref="A16:XFD2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1" customWidth="1"/>
    <col min="9" max="9" width="10.5" customWidth="1"/>
    <col min="10" max="10" width="11.375" customWidth="1"/>
    <col min="11" max="11" width="15.875" customWidth="1"/>
  </cols>
  <sheetData>
    <row r="1" spans="1:11" ht="16.350000000000001" customHeight="1">
      <c r="A1" s="4"/>
      <c r="D1" s="4"/>
      <c r="K1" s="8" t="s">
        <v>254</v>
      </c>
    </row>
    <row r="2" spans="1:11" ht="43.15" customHeight="1">
      <c r="A2" s="197" t="s">
        <v>19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11">
      <c r="A3" s="193" t="s">
        <v>1731</v>
      </c>
      <c r="B3" s="193"/>
      <c r="C3" s="193"/>
      <c r="D3" s="193"/>
      <c r="E3" s="193"/>
      <c r="F3" s="193"/>
      <c r="G3" s="193"/>
      <c r="H3" s="193"/>
      <c r="I3" s="193"/>
      <c r="J3" s="194" t="s">
        <v>37</v>
      </c>
      <c r="K3" s="194"/>
    </row>
    <row r="4" spans="1:11" ht="19.899999999999999" customHeight="1">
      <c r="A4" s="208" t="s">
        <v>187</v>
      </c>
      <c r="B4" s="208"/>
      <c r="C4" s="208"/>
      <c r="D4" s="208" t="s">
        <v>188</v>
      </c>
      <c r="E4" s="208" t="s">
        <v>189</v>
      </c>
      <c r="F4" s="208" t="s">
        <v>141</v>
      </c>
      <c r="G4" s="208" t="s">
        <v>190</v>
      </c>
      <c r="H4" s="208"/>
      <c r="I4" s="208"/>
      <c r="J4" s="208"/>
      <c r="K4" s="208" t="s">
        <v>191</v>
      </c>
    </row>
    <row r="5" spans="1:11" ht="19.899999999999999" customHeight="1">
      <c r="A5" s="208"/>
      <c r="B5" s="208"/>
      <c r="C5" s="208"/>
      <c r="D5" s="208"/>
      <c r="E5" s="208"/>
      <c r="F5" s="208"/>
      <c r="G5" s="208" t="s">
        <v>143</v>
      </c>
      <c r="H5" s="208" t="s">
        <v>255</v>
      </c>
      <c r="I5" s="208"/>
      <c r="J5" s="208" t="s">
        <v>256</v>
      </c>
      <c r="K5" s="208"/>
    </row>
    <row r="6" spans="1:11" ht="24.2" customHeight="1">
      <c r="A6" s="60" t="s">
        <v>195</v>
      </c>
      <c r="B6" s="60" t="s">
        <v>196</v>
      </c>
      <c r="C6" s="60" t="s">
        <v>197</v>
      </c>
      <c r="D6" s="208"/>
      <c r="E6" s="208"/>
      <c r="F6" s="208"/>
      <c r="G6" s="208"/>
      <c r="H6" s="60" t="s">
        <v>234</v>
      </c>
      <c r="I6" s="60" t="s">
        <v>221</v>
      </c>
      <c r="J6" s="208"/>
      <c r="K6" s="208"/>
    </row>
    <row r="7" spans="1:11" ht="22.9" customHeight="1">
      <c r="A7" s="63"/>
      <c r="B7" s="63"/>
      <c r="C7" s="63"/>
      <c r="D7" s="62"/>
      <c r="E7" s="62" t="s">
        <v>141</v>
      </c>
      <c r="F7" s="59"/>
      <c r="G7" s="59"/>
      <c r="H7" s="59"/>
      <c r="I7" s="59"/>
      <c r="J7" s="59"/>
      <c r="K7" s="59"/>
    </row>
    <row r="8" spans="1:11" ht="22.9" customHeight="1">
      <c r="A8" s="63"/>
      <c r="B8" s="63"/>
      <c r="C8" s="63"/>
      <c r="D8" s="65"/>
      <c r="E8" s="65" t="s">
        <v>160</v>
      </c>
      <c r="F8" s="58">
        <f>F9+F10+F11+F12</f>
        <v>90771.919659674022</v>
      </c>
      <c r="G8" s="58">
        <f t="shared" ref="G8:K8" si="0">G9+G10+G11+G12</f>
        <v>84775.608779875241</v>
      </c>
      <c r="H8" s="58">
        <f t="shared" si="0"/>
        <v>58567.683675630658</v>
      </c>
      <c r="I8" s="58">
        <f t="shared" si="0"/>
        <v>14367.299307605483</v>
      </c>
      <c r="J8" s="58">
        <f t="shared" si="0"/>
        <v>11840.625796639111</v>
      </c>
      <c r="K8" s="58">
        <f t="shared" si="0"/>
        <v>5996.3108797987788</v>
      </c>
    </row>
    <row r="9" spans="1:11">
      <c r="A9" s="69">
        <v>205</v>
      </c>
      <c r="B9" s="69" t="s">
        <v>200</v>
      </c>
      <c r="C9" s="70" t="s">
        <v>1733</v>
      </c>
      <c r="D9" s="71" t="s">
        <v>1735</v>
      </c>
      <c r="E9" s="71" t="s">
        <v>1735</v>
      </c>
      <c r="F9" s="67">
        <f>G9+K9</f>
        <v>1965.889417823128</v>
      </c>
      <c r="G9" s="67">
        <f>H9+I9+J9</f>
        <v>1758.8694178231281</v>
      </c>
      <c r="H9" s="73">
        <v>1208.1500000000001</v>
      </c>
      <c r="I9" s="73">
        <v>315.06651280121798</v>
      </c>
      <c r="J9" s="73">
        <v>235.65290502190999</v>
      </c>
      <c r="K9" s="72">
        <v>207.01999999999998</v>
      </c>
    </row>
    <row r="10" spans="1:11">
      <c r="A10" s="69" t="s">
        <v>198</v>
      </c>
      <c r="B10" s="69" t="s">
        <v>1736</v>
      </c>
      <c r="C10" s="70" t="s">
        <v>1733</v>
      </c>
      <c r="D10" s="71" t="s">
        <v>1737</v>
      </c>
      <c r="E10" s="71" t="s">
        <v>1737</v>
      </c>
      <c r="F10" s="67">
        <f t="shared" ref="F10:F12" si="1">G10+K10</f>
        <v>82185.73377141598</v>
      </c>
      <c r="G10" s="67">
        <f t="shared" ref="G10:G12" si="2">H10+I10+J10</f>
        <v>76827.012891617196</v>
      </c>
      <c r="H10" s="73">
        <v>53119.31</v>
      </c>
      <c r="I10" s="73">
        <v>12935</v>
      </c>
      <c r="J10" s="73">
        <v>10772.7028916172</v>
      </c>
      <c r="K10" s="72">
        <v>5358.7208797987796</v>
      </c>
    </row>
    <row r="11" spans="1:11">
      <c r="A11" s="69" t="s">
        <v>1738</v>
      </c>
      <c r="B11" s="69" t="s">
        <v>1739</v>
      </c>
      <c r="C11" s="70" t="s">
        <v>1733</v>
      </c>
      <c r="D11" s="71" t="s">
        <v>1740</v>
      </c>
      <c r="E11" s="71" t="s">
        <v>1740</v>
      </c>
      <c r="F11" s="67">
        <f t="shared" si="1"/>
        <v>5653.9432140343142</v>
      </c>
      <c r="G11" s="67">
        <f t="shared" si="2"/>
        <v>5313.4432140343142</v>
      </c>
      <c r="H11" s="73">
        <v>3642.2236756306602</v>
      </c>
      <c r="I11" s="73">
        <v>956.19953840365395</v>
      </c>
      <c r="J11" s="73">
        <v>715.02</v>
      </c>
      <c r="K11" s="72">
        <v>340.5</v>
      </c>
    </row>
    <row r="12" spans="1:11">
      <c r="A12" s="69" t="s">
        <v>198</v>
      </c>
      <c r="B12" s="69" t="s">
        <v>1741</v>
      </c>
      <c r="C12" s="70" t="s">
        <v>1733</v>
      </c>
      <c r="D12" s="71" t="s">
        <v>1742</v>
      </c>
      <c r="E12" s="71" t="s">
        <v>1742</v>
      </c>
      <c r="F12" s="67">
        <f t="shared" si="1"/>
        <v>966.35325640060887</v>
      </c>
      <c r="G12" s="67">
        <f t="shared" si="2"/>
        <v>876.28325640060893</v>
      </c>
      <c r="H12" s="73">
        <v>598</v>
      </c>
      <c r="I12" s="73">
        <v>161.03325640060899</v>
      </c>
      <c r="J12" s="73">
        <v>117.25</v>
      </c>
      <c r="K12" s="72">
        <v>90.07</v>
      </c>
    </row>
    <row r="13" spans="1:11">
      <c r="F13" s="68"/>
      <c r="G13" s="68"/>
      <c r="H13" s="68"/>
      <c r="I13" s="68"/>
      <c r="J13" s="66"/>
      <c r="K13" s="68"/>
    </row>
    <row r="14" spans="1:11">
      <c r="F14" s="68"/>
      <c r="G14" s="68"/>
      <c r="H14" s="68"/>
      <c r="I14" s="68"/>
      <c r="J14" s="68"/>
      <c r="K14" s="68"/>
    </row>
    <row r="15" spans="1:11">
      <c r="F15" s="68"/>
      <c r="G15" s="68"/>
      <c r="H15" s="68"/>
      <c r="I15" s="68"/>
      <c r="J15" s="68"/>
      <c r="K15" s="68"/>
    </row>
    <row r="16" spans="1:11" hidden="1">
      <c r="F16" s="68"/>
      <c r="G16" s="68"/>
      <c r="H16" s="68"/>
      <c r="I16" s="68"/>
      <c r="J16" s="68"/>
      <c r="K16" s="68"/>
    </row>
    <row r="17" spans="4:13" hidden="1"/>
    <row r="18" spans="4:13" hidden="1">
      <c r="D18" t="s">
        <v>236</v>
      </c>
      <c r="E18" t="s">
        <v>237</v>
      </c>
      <c r="F18" t="s">
        <v>238</v>
      </c>
      <c r="G18" t="s">
        <v>223</v>
      </c>
      <c r="H18" t="s">
        <v>239</v>
      </c>
      <c r="I18" t="s">
        <v>240</v>
      </c>
      <c r="J18" t="s">
        <v>241</v>
      </c>
      <c r="K18" t="s">
        <v>219</v>
      </c>
      <c r="L18" t="s">
        <v>222</v>
      </c>
      <c r="M18" t="s">
        <v>226</v>
      </c>
    </row>
    <row r="19" spans="4:13" hidden="1">
      <c r="D19" s="163">
        <v>1199.2621759597557</v>
      </c>
      <c r="E19" s="163">
        <v>3355.2332639396336</v>
      </c>
      <c r="F19" s="163">
        <v>599.63108797987786</v>
      </c>
      <c r="G19" s="163"/>
      <c r="H19" s="163"/>
      <c r="I19" s="163">
        <v>1840.8356869572406</v>
      </c>
      <c r="J19" s="163"/>
      <c r="K19" s="163"/>
      <c r="L19" s="163"/>
      <c r="M19" s="163">
        <v>1609.6729725833995</v>
      </c>
    </row>
    <row r="20" spans="4:13" hidden="1"/>
    <row r="21" spans="4:13" hidden="1">
      <c r="D21" s="163">
        <f>SUM(D19:M19)</f>
        <v>8604.6351874199081</v>
      </c>
    </row>
    <row r="22" spans="4:13" hidden="1"/>
    <row r="23" spans="4:13" hidden="1">
      <c r="D23" s="163">
        <f>D19/$D$21</f>
        <v>0.13937397110258587</v>
      </c>
      <c r="E23" s="163">
        <f t="shared" ref="E23:M23" si="3">E19/$D$21</f>
        <v>0.38993323840678679</v>
      </c>
      <c r="F23" s="163">
        <f t="shared" si="3"/>
        <v>6.9686985551292935E-2</v>
      </c>
      <c r="G23" s="163"/>
      <c r="H23" s="163"/>
      <c r="I23" s="163">
        <f t="shared" si="3"/>
        <v>0.21393535540571981</v>
      </c>
      <c r="J23" s="163"/>
      <c r="K23" s="163"/>
      <c r="L23" s="163"/>
      <c r="M23" s="163">
        <f t="shared" si="3"/>
        <v>0.18707044953361451</v>
      </c>
    </row>
    <row r="24" spans="4:13" hidden="1">
      <c r="D24" s="163">
        <f>$K$8*D23</f>
        <v>835.72965928319627</v>
      </c>
      <c r="E24" s="163">
        <f t="shared" ref="E24:M24" si="4">$K$8*E23</f>
        <v>2338.1609198537867</v>
      </c>
      <c r="F24" s="163">
        <f t="shared" si="4"/>
        <v>417.86482964159813</v>
      </c>
      <c r="G24" s="163"/>
      <c r="H24" s="163"/>
      <c r="I24" s="163">
        <f t="shared" si="4"/>
        <v>1282.8228991929361</v>
      </c>
      <c r="J24" s="163"/>
      <c r="K24" s="163"/>
      <c r="L24" s="163"/>
      <c r="M24" s="163">
        <f t="shared" si="4"/>
        <v>1121.7325718272612</v>
      </c>
    </row>
    <row r="25" spans="4:13" hidden="1"/>
    <row r="26" spans="4:13" hidden="1"/>
    <row r="27" spans="4:13" hidden="1"/>
  </sheetData>
  <mergeCells count="12"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2024-05-22T08:38:51Z</cp:lastPrinted>
  <dcterms:created xsi:type="dcterms:W3CDTF">2024-05-21T00:50:37Z</dcterms:created>
  <dcterms:modified xsi:type="dcterms:W3CDTF">2024-05-24T04:16:36Z</dcterms:modified>
</cp:coreProperties>
</file>