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预决算公开\县职业中专2024预算公开\"/>
    </mc:Choice>
  </mc:AlternateContent>
  <bookViews>
    <workbookView xWindow="0" yWindow="0" windowWidth="23040" windowHeight="9180" firstSheet="6" activeTab="1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5" l="1"/>
  <c r="D15" i="23" l="1"/>
  <c r="C15" i="23"/>
  <c r="D14" i="23"/>
  <c r="C14" i="23"/>
  <c r="D13" i="23"/>
  <c r="C13" i="23"/>
  <c r="D12" i="23"/>
  <c r="C12" i="23"/>
  <c r="D11" i="23"/>
  <c r="C11" i="23"/>
  <c r="D10" i="23"/>
  <c r="C10" i="23"/>
  <c r="D9" i="23"/>
  <c r="C9" i="23"/>
  <c r="M8" i="23"/>
  <c r="J8" i="23"/>
  <c r="F8" i="23"/>
  <c r="E8" i="23"/>
  <c r="D8" i="23"/>
  <c r="C8" i="23"/>
  <c r="J7" i="23"/>
  <c r="F7" i="23"/>
  <c r="E7" i="23"/>
  <c r="D7" i="23"/>
  <c r="C7" i="23"/>
  <c r="D10" i="22"/>
  <c r="C10" i="22"/>
  <c r="G9" i="22"/>
  <c r="F9" i="22"/>
  <c r="E9" i="22"/>
  <c r="D9" i="22"/>
  <c r="C9" i="22"/>
  <c r="G8" i="22"/>
  <c r="F8" i="22"/>
  <c r="E8" i="22"/>
  <c r="D8" i="22"/>
  <c r="C8" i="22"/>
  <c r="G7" i="22"/>
  <c r="F7" i="22"/>
  <c r="E7" i="22"/>
  <c r="D7" i="22"/>
  <c r="C7" i="22"/>
  <c r="P8" i="20"/>
  <c r="L8" i="20"/>
  <c r="K8" i="20"/>
  <c r="P7" i="20"/>
  <c r="L7" i="20"/>
  <c r="K7" i="20"/>
  <c r="D10" i="18"/>
  <c r="C10" i="18"/>
  <c r="D9" i="18"/>
  <c r="C9" i="18"/>
  <c r="D8" i="18"/>
  <c r="C8" i="18"/>
  <c r="D7" i="18"/>
  <c r="C7" i="18"/>
  <c r="F6" i="14"/>
  <c r="F6" i="13"/>
  <c r="F14" i="12"/>
  <c r="F13" i="12"/>
  <c r="F12" i="12"/>
  <c r="F11" i="12"/>
  <c r="F10" i="12"/>
  <c r="G9" i="12"/>
  <c r="F9" i="12"/>
  <c r="V8" i="12"/>
  <c r="S8" i="12"/>
  <c r="K8" i="12"/>
  <c r="J8" i="12"/>
  <c r="I8" i="12"/>
  <c r="H8" i="12"/>
  <c r="G8" i="12"/>
  <c r="F8" i="12"/>
  <c r="V7" i="12"/>
  <c r="S7" i="12"/>
  <c r="J7" i="12"/>
  <c r="I7" i="12"/>
  <c r="H7" i="12"/>
  <c r="G7" i="12"/>
  <c r="F7" i="12"/>
  <c r="V6" i="12"/>
  <c r="S6" i="12"/>
  <c r="F6" i="12"/>
  <c r="F14" i="11"/>
  <c r="F13" i="11"/>
  <c r="F12" i="11"/>
  <c r="F11" i="11"/>
  <c r="F10" i="11"/>
  <c r="G9" i="11"/>
  <c r="F9" i="11"/>
  <c r="H8" i="11"/>
  <c r="G8" i="11"/>
  <c r="F8" i="11"/>
  <c r="K7" i="11"/>
  <c r="J7" i="11"/>
  <c r="I7" i="11"/>
  <c r="H7" i="11"/>
  <c r="G7" i="11"/>
  <c r="F7" i="11"/>
  <c r="K6" i="11"/>
  <c r="J6" i="11"/>
  <c r="I6" i="11"/>
  <c r="H6" i="11"/>
  <c r="G6" i="11"/>
  <c r="F6" i="11"/>
  <c r="D17" i="10"/>
  <c r="C17" i="10"/>
  <c r="C14" i="10"/>
  <c r="C13" i="10"/>
  <c r="C12" i="10"/>
  <c r="C11" i="10"/>
  <c r="C10" i="10"/>
  <c r="C9" i="10"/>
  <c r="C8" i="10"/>
  <c r="C7" i="10"/>
  <c r="D6" i="10"/>
  <c r="C6" i="10"/>
  <c r="G12" i="9"/>
  <c r="F12" i="9"/>
  <c r="K11" i="9"/>
  <c r="I11" i="9"/>
  <c r="H11" i="9"/>
  <c r="G11" i="9"/>
  <c r="F11" i="9"/>
  <c r="K10" i="9"/>
  <c r="J10" i="9"/>
  <c r="I10" i="9"/>
  <c r="H10" i="9"/>
  <c r="G10" i="9"/>
  <c r="F10" i="9"/>
  <c r="K9" i="9"/>
  <c r="J9" i="9"/>
  <c r="I9" i="9"/>
  <c r="H9" i="9"/>
  <c r="G9" i="9"/>
  <c r="F9" i="9"/>
  <c r="K8" i="9"/>
  <c r="J8" i="9"/>
  <c r="I8" i="9"/>
  <c r="H8" i="9"/>
  <c r="G8" i="9"/>
  <c r="F8" i="9"/>
  <c r="D40" i="8"/>
  <c r="B40" i="8"/>
  <c r="B7" i="8"/>
  <c r="D6" i="8"/>
  <c r="B6" i="8"/>
  <c r="K9" i="7"/>
  <c r="G9" i="7"/>
  <c r="F9" i="7"/>
  <c r="U8" i="7"/>
  <c r="Q8" i="7"/>
  <c r="O8" i="7"/>
  <c r="N8" i="7"/>
  <c r="M8" i="7"/>
  <c r="L8" i="7"/>
  <c r="K8" i="7"/>
  <c r="J8" i="7"/>
  <c r="I8" i="7"/>
  <c r="H8" i="7"/>
  <c r="G8" i="7"/>
  <c r="F8" i="7"/>
  <c r="U7" i="7"/>
  <c r="Q7" i="7"/>
  <c r="O7" i="7"/>
  <c r="N7" i="7"/>
  <c r="M7" i="7"/>
  <c r="L7" i="7"/>
  <c r="K7" i="7"/>
  <c r="J7" i="7"/>
  <c r="I7" i="7"/>
  <c r="H7" i="7"/>
  <c r="G7" i="7"/>
  <c r="F7" i="7"/>
  <c r="U6" i="7"/>
  <c r="Q6" i="7"/>
  <c r="O6" i="7"/>
  <c r="N6" i="7"/>
  <c r="M6" i="7"/>
  <c r="L6" i="7"/>
  <c r="K6" i="7"/>
  <c r="J6" i="7"/>
  <c r="I6" i="7"/>
  <c r="H6" i="7"/>
  <c r="G6" i="7"/>
  <c r="F6" i="7"/>
  <c r="F9" i="6"/>
  <c r="R8" i="6"/>
  <c r="Q8" i="6"/>
  <c r="O8" i="6"/>
  <c r="I8" i="6"/>
  <c r="H8" i="6"/>
  <c r="G8" i="6"/>
  <c r="F8" i="6"/>
  <c r="R7" i="6"/>
  <c r="Q7" i="6"/>
  <c r="O7" i="6"/>
  <c r="I7" i="6"/>
  <c r="H7" i="6"/>
  <c r="G7" i="6"/>
  <c r="F7" i="6"/>
  <c r="R6" i="6"/>
  <c r="Q6" i="6"/>
  <c r="O6" i="6"/>
  <c r="I6" i="6"/>
  <c r="H6" i="6"/>
  <c r="G6" i="6"/>
  <c r="F6" i="6"/>
  <c r="F11" i="5"/>
  <c r="H10" i="5"/>
  <c r="G10" i="5"/>
  <c r="F10" i="5"/>
  <c r="H9" i="5"/>
  <c r="G9" i="5"/>
  <c r="F9" i="5"/>
  <c r="H8" i="5"/>
  <c r="G8" i="5"/>
  <c r="F8" i="5"/>
  <c r="H7" i="5"/>
  <c r="G7" i="5"/>
  <c r="F7" i="5"/>
  <c r="D9" i="4"/>
  <c r="C9" i="4"/>
  <c r="R8" i="4"/>
  <c r="I8" i="4"/>
  <c r="F8" i="4"/>
  <c r="E8" i="4"/>
  <c r="D8" i="4"/>
  <c r="C8" i="4"/>
  <c r="R7" i="4"/>
  <c r="M7" i="4"/>
  <c r="L7" i="4"/>
  <c r="K7" i="4"/>
  <c r="J7" i="4"/>
  <c r="I7" i="4"/>
  <c r="F7" i="4"/>
  <c r="E7" i="4"/>
  <c r="D7" i="4"/>
  <c r="C7" i="4"/>
  <c r="H39" i="3"/>
  <c r="F39" i="3"/>
  <c r="D39" i="3"/>
  <c r="B39" i="3"/>
  <c r="H36" i="3"/>
  <c r="F36" i="3"/>
  <c r="D36" i="3"/>
  <c r="B36" i="3"/>
  <c r="B24" i="3"/>
  <c r="F10" i="3"/>
  <c r="F6" i="3"/>
  <c r="B6" i="3"/>
</calcChain>
</file>

<file path=xl/sharedStrings.xml><?xml version="1.0" encoding="utf-8"?>
<sst xmlns="http://schemas.openxmlformats.org/spreadsheetml/2006/main" count="1320" uniqueCount="580">
  <si>
    <t>2024年部门预算公开表</t>
  </si>
  <si>
    <t>单位编码：</t>
  </si>
  <si>
    <t>408007</t>
  </si>
  <si>
    <t>单位名称：</t>
  </si>
  <si>
    <t>岳阳县职业中等专业学校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</si>
  <si>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</si>
  <si>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</si>
  <si>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</si>
  <si>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</si>
  <si>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</si>
  <si>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</si>
  <si>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</si>
  <si>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</si>
  <si>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</si>
  <si>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</si>
  <si>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</si>
  <si>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</si>
  <si>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</si>
  <si>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</si>
  <si>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</si>
  <si>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</si>
  <si>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</si>
  <si>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</si>
  <si>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</si>
  <si>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</si>
  <si>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</si>
  <si>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</si>
  <si>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</si>
  <si>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</si>
  <si>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</si>
  <si>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</si>
  <si>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单位：408007_岳阳县职业中等专业学校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</si>
  <si>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</si>
  <si>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</si>
  <si>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</si>
  <si>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</si>
  <si>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</si>
  <si>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</si>
  <si>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</si>
  <si>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</si>
  <si>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</si>
  <si>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</si>
  <si>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</si>
  <si>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</si>
  <si>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</si>
  <si>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</si>
  <si>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</si>
  <si>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</si>
  <si>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</si>
  <si>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</si>
  <si>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</si>
  <si>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</si>
  <si>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</si>
  <si>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</si>
  <si>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</si>
  <si>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</si>
  <si>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</si>
  <si>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</si>
  <si>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</si>
  <si>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</si>
  <si>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</si>
  <si>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</si>
  <si>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</si>
  <si>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</si>
  <si>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</si>
  <si>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</si>
  <si>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</si>
  <si>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</si>
  <si>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</si>
  <si>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</si>
  <si>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</si>
  <si>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</si>
  <si>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</si>
  <si>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</si>
  <si>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</si>
  <si>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</si>
  <si>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</si>
  <si>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</si>
  <si>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</si>
  <si>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</si>
  <si>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</si>
  <si>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</si>
  <si>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</si>
  <si>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</si>
  <si>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</si>
  <si>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</si>
  <si>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</si>
  <si>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</si>
  <si>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</si>
  <si>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</si>
  <si>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</si>
  <si>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</si>
  <si>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</si>
  <si>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</si>
  <si>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</si>
  <si>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</si>
  <si>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</si>
  <si>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</si>
  <si>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</si>
  <si>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</si>
  <si>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</si>
  <si>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</si>
  <si>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</si>
  <si>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</si>
  <si>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</si>
  <si>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</si>
  <si>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</si>
  <si>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</si>
  <si>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</si>
  <si>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</si>
  <si>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</si>
  <si>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</si>
  <si>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</si>
  <si>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</si>
  <si>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</si>
  <si>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</si>
  <si>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</si>
  <si>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</si>
  <si>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</si>
  <si>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</si>
  <si>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</si>
  <si>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</si>
  <si>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</si>
  <si>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</si>
  <si>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</si>
  <si>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</si>
  <si>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</si>
  <si>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</si>
  <si>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</si>
  <si>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</si>
  <si>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</si>
  <si>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</si>
  <si>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</si>
  <si>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</si>
  <si>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</si>
  <si>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</si>
  <si>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</si>
  <si>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</si>
  <si>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</si>
  <si>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</si>
  <si>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</si>
  <si>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</si>
  <si>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</si>
  <si>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</si>
  <si>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</si>
  <si>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</si>
  <si>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</si>
  <si>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</si>
  <si>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</si>
  <si>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</si>
  <si>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</si>
  <si>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</si>
  <si>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</si>
  <si>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</si>
  <si>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408</t>
  </si>
  <si>
    <t>岳阳县教育体育局</t>
  </si>
  <si>
    <t xml:space="preserve">  408007</t>
  </si>
  <si>
    <t xml:space="preserve">  岳阳县职业中等专业学校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</si>
  <si>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</si>
  <si>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</si>
  <si>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</si>
  <si>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</si>
  <si>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</si>
  <si>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</si>
  <si>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</si>
  <si>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</si>
  <si>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</si>
  <si>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</si>
  <si>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</si>
  <si>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</si>
  <si>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岳阳县职业中等专业学校</t>
  </si>
  <si>
    <t>205</t>
  </si>
  <si>
    <t xml:space="preserve">   205</t>
  </si>
  <si>
    <t xml:space="preserve">   教育支出</t>
  </si>
  <si>
    <t>03</t>
  </si>
  <si>
    <t xml:space="preserve">     20503</t>
  </si>
  <si>
    <t xml:space="preserve">     职业教育</t>
  </si>
  <si>
    <t>02</t>
  </si>
  <si>
    <t xml:space="preserve">      2050302</t>
  </si>
  <si>
    <t xml:space="preserve">      中等职业教育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</si>
  <si>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</si>
  <si>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</si>
  <si>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</si>
  <si>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</si>
  <si>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</si>
  <si>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</si>
  <si>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</si>
  <si>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</si>
  <si>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</si>
  <si>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</si>
  <si>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</si>
  <si>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</si>
  <si>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</si>
  <si>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</si>
  <si>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</si>
  <si>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</si>
  <si>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</si>
  <si>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</si>
  <si>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</si>
  <si>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</si>
  <si>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</si>
  <si>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</si>
  <si>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</si>
  <si>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</si>
  <si>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</si>
  <si>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</si>
  <si>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</si>
  <si>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</si>
  <si>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>01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</si>
  <si>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</si>
  <si>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</si>
  <si>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</si>
  <si>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</si>
  <si>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</si>
  <si>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</si>
  <si>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</si>
  <si>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</si>
  <si>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</si>
  <si>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</si>
  <si>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</si>
  <si>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</si>
  <si>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</si>
  <si>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</si>
  <si>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</si>
  <si>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</si>
  <si>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</si>
  <si>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</si>
  <si>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</si>
  <si>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</si>
  <si>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408007</t>
  </si>
  <si>
    <t xml:space="preserve">    中等职业教育</t>
  </si>
  <si>
    <t xml:space="preserve">    机关事业单位基本养老保险缴费支出</t>
  </si>
  <si>
    <t xml:space="preserve">    其他社会保障和就业支出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</si>
  <si>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</si>
  <si>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</si>
  <si>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</si>
  <si>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</si>
  <si>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</si>
  <si>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</si>
  <si>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</si>
  <si>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</si>
  <si>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</si>
  <si>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</si>
  <si>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</si>
  <si>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</si>
  <si>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</si>
  <si>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</si>
  <si>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</si>
  <si>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</si>
  <si>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</si>
  <si>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</si>
  <si>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</si>
  <si>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</si>
  <si>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</si>
  <si>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</si>
  <si>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</si>
  <si>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</si>
  <si>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</si>
  <si>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</si>
  <si>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</si>
  <si>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</si>
  <si>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20503</t>
  </si>
  <si>
    <t xml:space="preserve">    职业教育</t>
  </si>
  <si>
    <t xml:space="preserve">     2050302</t>
  </si>
  <si>
    <t xml:space="preserve">     中等职业教育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</si>
  <si>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</si>
  <si>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</si>
  <si>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</si>
  <si>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</si>
  <si>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</si>
  <si>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</si>
  <si>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</si>
  <si>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</si>
  <si>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</si>
  <si>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</si>
  <si>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</si>
  <si>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</si>
  <si>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</si>
  <si>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</si>
  <si>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</si>
  <si>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</si>
  <si>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</si>
  <si>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</si>
  <si>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</si>
  <si>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</si>
  <si>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</si>
  <si>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</si>
  <si>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</si>
  <si>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</si>
  <si>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</si>
  <si>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</si>
  <si>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</si>
  <si>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</si>
  <si>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</si>
  <si>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</si>
  <si>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</si>
  <si>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</si>
  <si>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</si>
  <si>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</si>
  <si>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</si>
  <si>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</si>
  <si>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</si>
  <si>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</si>
  <si>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</si>
  <si>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</si>
  <si>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</si>
  <si>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</si>
  <si>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</si>
  <si>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</si>
  <si>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</si>
  <si>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</si>
  <si>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</si>
  <si>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</si>
  <si>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</si>
  <si>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</si>
  <si>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</si>
  <si>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</si>
  <si>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</si>
  <si>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</si>
  <si>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</si>
  <si>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</si>
  <si>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</si>
  <si>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</si>
  <si>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</si>
  <si>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</si>
  <si>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</si>
  <si>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</si>
  <si>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</si>
  <si>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</si>
  <si>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</si>
  <si>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</si>
  <si>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</si>
  <si>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</si>
  <si>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</si>
  <si>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</si>
  <si>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</si>
  <si>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</si>
  <si>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</si>
  <si>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</si>
  <si>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</si>
  <si>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</si>
  <si>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</si>
  <si>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</si>
  <si>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</si>
  <si>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</si>
  <si>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</si>
  <si>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</si>
  <si>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</si>
  <si>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</si>
  <si>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</si>
  <si>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</si>
  <si>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</si>
  <si>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</si>
  <si>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</si>
  <si>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</si>
  <si>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</si>
  <si>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</si>
  <si>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</si>
  <si>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</si>
  <si>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</si>
  <si>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</si>
  <si>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</si>
  <si>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</si>
  <si>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</si>
  <si>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</si>
  <si>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</si>
  <si>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</si>
  <si>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</si>
  <si>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</si>
  <si>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</si>
  <si>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</si>
  <si>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</si>
  <si>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</si>
  <si>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</si>
  <si>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</si>
  <si>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</si>
  <si>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</si>
  <si>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</si>
  <si>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</si>
  <si>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</si>
  <si>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</si>
  <si>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</si>
  <si>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</si>
  <si>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</si>
  <si>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</si>
  <si>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</si>
  <si>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</si>
  <si>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</si>
  <si>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</si>
  <si>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</si>
  <si>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</si>
  <si>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</si>
  <si>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</si>
  <si>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</si>
  <si>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</si>
  <si>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</si>
  <si>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</si>
  <si>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</si>
  <si>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</si>
  <si>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</si>
  <si>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</si>
  <si>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</si>
  <si>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</si>
  <si>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</si>
  <si>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</si>
  <si>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</si>
  <si>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</si>
  <si>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</si>
  <si>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</si>
  <si>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408007</t>
  </si>
  <si>
    <t xml:space="preserve">   电大教育管理</t>
  </si>
  <si>
    <t xml:space="preserve">   公用经费</t>
  </si>
  <si>
    <t xml:space="preserve">   梦园小广场管理</t>
  </si>
  <si>
    <t xml:space="preserve">  重点工程建设项目支出</t>
  </si>
  <si>
    <t xml:space="preserve">  中职免学费</t>
  </si>
  <si>
    <t xml:space="preserve">  职业院校教师素质提高</t>
  </si>
  <si>
    <t xml:space="preserve">  市州中职学校奖补（改善中职办学条件）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</si>
  <si>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</si>
  <si>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</si>
  <si>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</si>
  <si>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</si>
  <si>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</si>
  <si>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</si>
  <si>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</si>
  <si>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</si>
  <si>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</si>
  <si>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</si>
  <si>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</si>
  <si>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</si>
  <si>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</si>
  <si>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</si>
  <si>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电大教育管理</t>
  </si>
  <si>
    <t>组织学历教育招生与教学工作，完成继续教育培训，为社会输送人才。</t>
  </si>
  <si>
    <t>成本指标</t>
  </si>
  <si>
    <t>经济成本指标</t>
  </si>
  <si>
    <t>预算控制数</t>
  </si>
  <si>
    <t>8.992</t>
  </si>
  <si>
    <t>电大教育管理支出控制在8.992万元以内</t>
  </si>
  <si>
    <t>指标分值20分，每超过1万元扣2分</t>
  </si>
  <si>
    <t>万元</t>
  </si>
  <si>
    <t>≤</t>
  </si>
  <si>
    <t>社会成本指标</t>
  </si>
  <si>
    <t>生态环境成本指标</t>
  </si>
  <si>
    <t>产出指标</t>
  </si>
  <si>
    <t>数量指标</t>
  </si>
  <si>
    <t>招生人数</t>
  </si>
  <si>
    <t>150</t>
  </si>
  <si>
    <t>全年招生人数达到150人</t>
  </si>
  <si>
    <t>指标分值20分，每少1人扣0.5分</t>
  </si>
  <si>
    <t>台</t>
  </si>
  <si>
    <t>≥</t>
  </si>
  <si>
    <t>质量指标</t>
  </si>
  <si>
    <t>毕业率</t>
  </si>
  <si>
    <t>95</t>
  </si>
  <si>
    <t>学生毕业率达到95%</t>
  </si>
  <si>
    <t>指标分值10分，每少1%扣1分</t>
  </si>
  <si>
    <t>%</t>
  </si>
  <si>
    <t>考试线下率</t>
  </si>
  <si>
    <t>100</t>
  </si>
  <si>
    <t>学生必须参加线下考试合格才能授予毕业证</t>
  </si>
  <si>
    <t>=</t>
  </si>
  <si>
    <t>时效指标</t>
  </si>
  <si>
    <t>毕业时限</t>
  </si>
  <si>
    <t>2.5</t>
  </si>
  <si>
    <t>学生教育时限不低于2.5年</t>
  </si>
  <si>
    <t>指标分值10分，未达到标准不得分</t>
  </si>
  <si>
    <t>年</t>
  </si>
  <si>
    <t xml:space="preserve">效益指标 </t>
  </si>
  <si>
    <t>经济效益指标</t>
  </si>
  <si>
    <t>社会效益指标</t>
  </si>
  <si>
    <t>学生文化及专业水平</t>
  </si>
  <si>
    <t>提升</t>
  </si>
  <si>
    <t>提升学生文化及专业水平，为社会输送人才</t>
  </si>
  <si>
    <t>指标分值20分，提升成效显著得满分，效果一般得60%指标值分，无效不得分</t>
  </si>
  <si>
    <t>-</t>
  </si>
  <si>
    <t>定性</t>
  </si>
  <si>
    <t>生态效益指标</t>
  </si>
  <si>
    <t>可持续影响指标</t>
  </si>
  <si>
    <t>满意度指标</t>
  </si>
  <si>
    <t>服务对象满意度指标</t>
  </si>
  <si>
    <t>学生满意度</t>
  </si>
  <si>
    <t>学生满意度达到95%</t>
  </si>
  <si>
    <t xml:space="preserve">  公用经费</t>
  </si>
  <si>
    <t>156</t>
  </si>
  <si>
    <t>国有资产管理支出控制在156万元以内</t>
  </si>
  <si>
    <t>指标分值20分，每超过1万元扣1分</t>
  </si>
  <si>
    <t>消防器材类别</t>
  </si>
  <si>
    <t>6</t>
  </si>
  <si>
    <t>部署消防器材达到6类</t>
  </si>
  <si>
    <t>指标分值10分，每少1类扣2分</t>
  </si>
  <si>
    <t>场地数</t>
  </si>
  <si>
    <t>3</t>
  </si>
  <si>
    <t>管理商店、食堂及空闲场地达到3个</t>
  </si>
  <si>
    <t>指标分值15分，每少1个扣5分</t>
  </si>
  <si>
    <t>个</t>
  </si>
  <si>
    <t>场地安全事故发生率</t>
  </si>
  <si>
    <t>0</t>
  </si>
  <si>
    <t>加强防火防灾巡查，保障场地安全事故发生率为0</t>
  </si>
  <si>
    <t>指标分值15分，每增加1%扣5分</t>
  </si>
  <si>
    <t>维修及时率</t>
  </si>
  <si>
    <t>及时维修，保证正常使用</t>
  </si>
  <si>
    <t>国有资产利用率</t>
  </si>
  <si>
    <t>提高</t>
  </si>
  <si>
    <t>高质量管理国有资产，提高资产利用率</t>
  </si>
  <si>
    <t>群众满意度</t>
  </si>
  <si>
    <t>群众满意度达到95%</t>
  </si>
  <si>
    <t xml:space="preserve">  梦园小广场管理</t>
  </si>
  <si>
    <t>管理维护梦园小广场，为学校和社会公众提供运动锻炼场所。</t>
  </si>
  <si>
    <t>9</t>
  </si>
  <si>
    <t>学校运转经费控制在9万元以内</t>
  </si>
  <si>
    <t>管理广场数</t>
  </si>
  <si>
    <t>1</t>
  </si>
  <si>
    <t>管理梦园广场1个</t>
  </si>
  <si>
    <t>指标分值15分，每少一次扣1分</t>
  </si>
  <si>
    <t>节假日对外开放率</t>
  </si>
  <si>
    <t>95%</t>
  </si>
  <si>
    <t>节假日对社会公众开放率不低于95%</t>
  </si>
  <si>
    <t>指标分值15分，每少1%扣1分</t>
  </si>
  <si>
    <t>及时维修场地破损</t>
  </si>
  <si>
    <t>指标分值20分，每少1%扣1分</t>
  </si>
  <si>
    <t>群众休闲锻炼场所</t>
  </si>
  <si>
    <t>增加</t>
  </si>
  <si>
    <t>增加群众休闲锻炼场所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</si>
  <si>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</si>
  <si>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</si>
  <si>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</si>
  <si>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</si>
  <si>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</si>
  <si>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</si>
  <si>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</si>
  <si>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</si>
  <si>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</si>
  <si>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</si>
  <si>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</si>
  <si>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1、建设德技并修育人体系;
2、建设高水平师资队伍;
3、推进专业集群发展;
4、提升教研科研水平;
5、提升社会服务能力.构建德智体美劳全面发展的人才培养培训体系。</t>
  </si>
  <si>
    <t>指标分值10分，每超支10万元扣1分</t>
  </si>
  <si>
    <t xml:space="preserve">新招高一学生	</t>
  </si>
  <si>
    <t xml:space="preserve">1200 </t>
  </si>
  <si>
    <t>人</t>
  </si>
  <si>
    <t xml:space="preserve">新招高一学生达到1200人 </t>
  </si>
  <si>
    <t>指标分值10分，每减少1人扣0.5分</t>
  </si>
  <si>
    <t xml:space="preserve"> 新增教学设备	</t>
  </si>
  <si>
    <t xml:space="preserve">100 </t>
  </si>
  <si>
    <t>套</t>
  </si>
  <si>
    <t xml:space="preserve"> 新增教学设备达到100套</t>
  </si>
  <si>
    <t>指标分值8分，每减少1人扣0.5分</t>
  </si>
  <si>
    <t xml:space="preserve">	 教学任务完成率	 </t>
  </si>
  <si>
    <t xml:space="preserve">教学任务完成率达到100% </t>
  </si>
  <si>
    <t>指标分值8分，每减少1%扣1分</t>
  </si>
  <si>
    <t>教职工工资发放人数</t>
  </si>
  <si>
    <t xml:space="preserve"> 210</t>
  </si>
  <si>
    <t>工资发放人数达到210人</t>
  </si>
  <si>
    <t>专任教师合格率</t>
  </si>
  <si>
    <t>专任教师合格率达到100%</t>
  </si>
  <si>
    <t>对口升学率</t>
  </si>
  <si>
    <t>对口升学率达到95%</t>
  </si>
  <si>
    <t>教学任务完成及时率</t>
  </si>
  <si>
    <t>98</t>
  </si>
  <si>
    <t>教学任务完成及时率达到98%</t>
  </si>
  <si>
    <t>毕业生就业率</t>
  </si>
  <si>
    <t>毕业生就业率达到99%</t>
  </si>
  <si>
    <t>指标分值5分，每减少1%扣1分</t>
  </si>
  <si>
    <t>辍学率</t>
  </si>
  <si>
    <t>2</t>
  </si>
  <si>
    <t>辍学率控制在2%以内</t>
  </si>
  <si>
    <t>指标分值5分，每超出1%扣3分</t>
  </si>
  <si>
    <t>垃圾分类准确性</t>
  </si>
  <si>
    <t>学生食堂食品加工燃料选择和厨余垃圾处理方式正确</t>
  </si>
  <si>
    <t>学生食堂食品加工燃料选择和厨余垃圾处理方式正确，对环境无污染</t>
  </si>
  <si>
    <t>指标分值5分，效果显著得满分，效果一般得70%分，无明显效果不得分</t>
  </si>
  <si>
    <t>教师业务能力</t>
  </si>
  <si>
    <t>长期提升</t>
  </si>
  <si>
    <t>加强教师业务，提高学校品位</t>
  </si>
  <si>
    <t>教师业务水平及学校品位得到提高</t>
  </si>
  <si>
    <t>师生满意度</t>
  </si>
  <si>
    <t>90</t>
  </si>
  <si>
    <t>师生满意度达到90%</t>
  </si>
  <si>
    <t>学生和家长满意度达到90%</t>
  </si>
  <si>
    <t>部分整体经费控制在5709.86万元以内</t>
    <phoneticPr fontId="14" type="noConversion"/>
  </si>
  <si>
    <t>负责国有资产运营管理，提高国有资产利用率。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</si>
</sst>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0.00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K7" sqref="K7"/>
    </sheetView>
  </sheetViews>
  <sheetFormatPr defaultColWidth="10" defaultRowHeight="14.4"/>
  <cols>
    <col min="1" max="1" width="3.6640625" customWidth="1"/>
    <col min="2" max="2" width="3.77734375" customWidth="1"/>
    <col min="3" max="3" width="4.6640625" customWidth="1"/>
    <col min="4" max="4" width="19.21875" customWidth="1"/>
    <col min="5" max="10" width="9.77734375" customWidth="1"/>
  </cols>
  <sheetData>
    <row r="1" spans="1:9" ht="73.349999999999994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3.25" customHeight="1">
      <c r="A2" s="8"/>
      <c r="B2" s="8"/>
      <c r="C2" s="8"/>
      <c r="D2" s="8"/>
      <c r="E2" s="8"/>
      <c r="F2" s="8"/>
      <c r="G2" s="8"/>
      <c r="H2" s="8"/>
      <c r="I2" s="8"/>
    </row>
    <row r="3" spans="1:9" ht="21.6" customHeight="1">
      <c r="A3" s="8"/>
      <c r="B3" s="8"/>
      <c r="C3" s="8"/>
      <c r="D3" s="8"/>
      <c r="E3" s="8"/>
      <c r="F3" s="8"/>
      <c r="G3" s="8"/>
      <c r="H3" s="8"/>
      <c r="I3" s="8"/>
    </row>
    <row r="4" spans="1:9" ht="39.6" customHeight="1">
      <c r="A4" s="56"/>
      <c r="B4" s="57"/>
      <c r="C4" s="1"/>
      <c r="D4" s="56" t="s">
        <v>1</v>
      </c>
      <c r="E4" s="59" t="s">
        <v>2</v>
      </c>
      <c r="F4" s="59"/>
      <c r="G4" s="59"/>
      <c r="H4" s="59"/>
      <c r="I4" s="1"/>
    </row>
    <row r="5" spans="1:9" ht="54.45" customHeight="1">
      <c r="A5" s="56"/>
      <c r="B5" s="57"/>
      <c r="C5" s="1"/>
      <c r="D5" s="56" t="s">
        <v>3</v>
      </c>
      <c r="E5" s="59" t="s">
        <v>4</v>
      </c>
      <c r="F5" s="59"/>
      <c r="G5" s="59"/>
      <c r="H5" s="59"/>
      <c r="I5" s="1"/>
    </row>
    <row r="6" spans="1:9" ht="16.350000000000001" customHeight="1"/>
    <row r="7" spans="1:9" ht="16.350000000000001" customHeight="1"/>
    <row r="8" spans="1:9" ht="16.350000000000001" customHeight="1">
      <c r="D8" s="1"/>
    </row>
  </sheetData>
  <mergeCells count="3">
    <mergeCell ref="A1:I1"/>
    <mergeCell ref="E4:H4"/>
    <mergeCell ref="E5:H5"/>
  </mergeCells>
  <phoneticPr fontId="1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pane ySplit="5" topLeftCell="A6" activePane="bottomLeft" state="frozen"/>
      <selection pane="bottomLeft" activeCell="C17" sqref="C17"/>
    </sheetView>
  </sheetViews>
  <sheetFormatPr defaultColWidth="10" defaultRowHeight="14.4"/>
  <cols>
    <col min="1" max="1" width="15.88671875" customWidth="1"/>
    <col min="2" max="2" width="26.77734375" customWidth="1"/>
    <col min="3" max="3" width="14.6640625" customWidth="1"/>
    <col min="4" max="4" width="18.6640625" customWidth="1"/>
    <col min="5" max="5" width="16.33203125" customWidth="1"/>
  </cols>
  <sheetData>
    <row r="1" spans="1:5" ht="18.899999999999999" customHeight="1">
      <c r="A1" s="1"/>
      <c r="B1" s="1"/>
      <c r="C1" s="1"/>
      <c r="D1" s="1"/>
      <c r="E1" s="13" t="s">
        <v>282</v>
      </c>
    </row>
    <row r="2" spans="1:5" ht="40.5" customHeight="1">
      <c r="A2" s="67" t="s">
        <v>14</v>
      </c>
      <c r="B2" s="67"/>
      <c r="C2" s="67"/>
      <c r="D2" s="67"/>
      <c r="E2" s="67"/>
    </row>
    <row r="3" spans="1:5" ht="20.7" customHeight="1">
      <c r="A3" s="71" t="s">
        <v>31</v>
      </c>
      <c r="B3" s="71"/>
      <c r="C3" s="71"/>
      <c r="D3" s="71"/>
      <c r="E3" s="33" t="s">
        <v>283</v>
      </c>
    </row>
    <row r="4" spans="1:5" ht="38.85" customHeight="1">
      <c r="A4" s="65" t="s">
        <v>284</v>
      </c>
      <c r="B4" s="65"/>
      <c r="C4" s="65" t="s">
        <v>285</v>
      </c>
      <c r="D4" s="65"/>
      <c r="E4" s="65"/>
    </row>
    <row r="5" spans="1:5" ht="22.95" customHeight="1">
      <c r="A5" s="2" t="s">
        <v>286</v>
      </c>
      <c r="B5" s="2" t="s">
        <v>161</v>
      </c>
      <c r="C5" s="2" t="s">
        <v>136</v>
      </c>
      <c r="D5" s="2" t="s">
        <v>259</v>
      </c>
      <c r="E5" s="2" t="s">
        <v>260</v>
      </c>
    </row>
    <row r="6" spans="1:5" ht="26.4" customHeight="1">
      <c r="A6" s="9" t="s">
        <v>287</v>
      </c>
      <c r="B6" s="9" t="s">
        <v>238</v>
      </c>
      <c r="C6" s="34">
        <f>D6</f>
        <v>2496.6831200000001</v>
      </c>
      <c r="D6" s="34">
        <f>D7+D8+D9+D10+D11+D12+D13+D14</f>
        <v>2496.6831200000001</v>
      </c>
      <c r="E6" s="34"/>
    </row>
    <row r="7" spans="1:5" ht="26.4" customHeight="1">
      <c r="A7" s="35" t="s">
        <v>288</v>
      </c>
      <c r="B7" s="35" t="s">
        <v>289</v>
      </c>
      <c r="C7" s="34">
        <f t="shared" ref="C7:C14" si="0">D7</f>
        <v>1085.2295999999999</v>
      </c>
      <c r="D7" s="36">
        <v>1085.2295999999999</v>
      </c>
      <c r="E7" s="36"/>
    </row>
    <row r="8" spans="1:5" ht="26.4" customHeight="1">
      <c r="A8" s="35" t="s">
        <v>290</v>
      </c>
      <c r="B8" s="35" t="s">
        <v>291</v>
      </c>
      <c r="C8" s="34">
        <f t="shared" si="0"/>
        <v>331.44</v>
      </c>
      <c r="D8" s="36">
        <v>331.44</v>
      </c>
      <c r="E8" s="36"/>
    </row>
    <row r="9" spans="1:5" ht="26.4" customHeight="1">
      <c r="A9" s="35" t="s">
        <v>292</v>
      </c>
      <c r="B9" s="35" t="s">
        <v>293</v>
      </c>
      <c r="C9" s="34">
        <f t="shared" si="0"/>
        <v>483.68239999999997</v>
      </c>
      <c r="D9" s="36">
        <v>483.68239999999997</v>
      </c>
      <c r="E9" s="36"/>
    </row>
    <row r="10" spans="1:5" ht="26.4" customHeight="1">
      <c r="A10" s="35" t="s">
        <v>294</v>
      </c>
      <c r="B10" s="35" t="s">
        <v>295</v>
      </c>
      <c r="C10" s="34">
        <f t="shared" si="0"/>
        <v>247.82592</v>
      </c>
      <c r="D10" s="36">
        <v>247.82592</v>
      </c>
      <c r="E10" s="36"/>
    </row>
    <row r="11" spans="1:5" ht="26.4" customHeight="1">
      <c r="A11" s="35" t="s">
        <v>296</v>
      </c>
      <c r="B11" s="35" t="s">
        <v>297</v>
      </c>
      <c r="C11" s="34">
        <f t="shared" si="0"/>
        <v>15.48912</v>
      </c>
      <c r="D11" s="36">
        <v>15.48912</v>
      </c>
      <c r="E11" s="36"/>
    </row>
    <row r="12" spans="1:5" ht="26.4" customHeight="1">
      <c r="A12" s="35" t="s">
        <v>298</v>
      </c>
      <c r="B12" s="35" t="s">
        <v>299</v>
      </c>
      <c r="C12" s="34">
        <f t="shared" si="0"/>
        <v>131.65752000000001</v>
      </c>
      <c r="D12" s="36">
        <v>131.65752000000001</v>
      </c>
      <c r="E12" s="36"/>
    </row>
    <row r="13" spans="1:5" ht="26.4" customHeight="1">
      <c r="A13" s="35" t="s">
        <v>300</v>
      </c>
      <c r="B13" s="35" t="s">
        <v>301</v>
      </c>
      <c r="C13" s="34">
        <f t="shared" si="0"/>
        <v>15.48912</v>
      </c>
      <c r="D13" s="36">
        <v>15.48912</v>
      </c>
      <c r="E13" s="36"/>
    </row>
    <row r="14" spans="1:5" ht="26.4" customHeight="1">
      <c r="A14" s="35" t="s">
        <v>302</v>
      </c>
      <c r="B14" s="35" t="s">
        <v>303</v>
      </c>
      <c r="C14" s="34">
        <f t="shared" si="0"/>
        <v>185.86944</v>
      </c>
      <c r="D14" s="36">
        <v>185.86944</v>
      </c>
      <c r="E14" s="36"/>
    </row>
    <row r="15" spans="1:5" ht="26.4" customHeight="1">
      <c r="A15" s="9" t="s">
        <v>304</v>
      </c>
      <c r="B15" s="9" t="s">
        <v>305</v>
      </c>
      <c r="C15" s="34">
        <v>7.6440000000000001</v>
      </c>
      <c r="D15" s="34"/>
      <c r="E15" s="34">
        <v>7.6440000000000001</v>
      </c>
    </row>
    <row r="16" spans="1:5" ht="26.4" customHeight="1">
      <c r="A16" s="35" t="s">
        <v>306</v>
      </c>
      <c r="B16" s="35" t="s">
        <v>307</v>
      </c>
      <c r="C16" s="36">
        <v>7.6440000000000001</v>
      </c>
      <c r="D16" s="36"/>
      <c r="E16" s="36">
        <v>7.6440000000000001</v>
      </c>
    </row>
    <row r="17" spans="1:5" ht="22.95" customHeight="1">
      <c r="A17" s="68" t="s">
        <v>136</v>
      </c>
      <c r="B17" s="68"/>
      <c r="C17" s="34">
        <f>D17+E17</f>
        <v>2504.3271199999999</v>
      </c>
      <c r="D17" s="34">
        <f>D6</f>
        <v>2496.6831200000001</v>
      </c>
      <c r="E17" s="34">
        <v>7.6440000000000001</v>
      </c>
    </row>
    <row r="18" spans="1:5" ht="16.350000000000001" customHeight="1">
      <c r="A18" s="70" t="s">
        <v>281</v>
      </c>
      <c r="B18" s="70"/>
      <c r="C18" s="5"/>
      <c r="D18" s="5"/>
      <c r="E18" s="5"/>
    </row>
  </sheetData>
  <mergeCells count="6">
    <mergeCell ref="A18:B18"/>
    <mergeCell ref="A2:E2"/>
    <mergeCell ref="A3:D3"/>
    <mergeCell ref="A4:B4"/>
    <mergeCell ref="C4:E4"/>
    <mergeCell ref="A17:B17"/>
  </mergeCells>
  <phoneticPr fontId="14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E16" sqref="E16"/>
    </sheetView>
  </sheetViews>
  <sheetFormatPr defaultColWidth="10" defaultRowHeight="14.4"/>
  <cols>
    <col min="1" max="1" width="4.33203125" customWidth="1"/>
    <col min="2" max="2" width="4.77734375" customWidth="1"/>
    <col min="3" max="3" width="5.33203125" customWidth="1"/>
    <col min="4" max="4" width="9.6640625" customWidth="1"/>
    <col min="5" max="5" width="21.21875" customWidth="1"/>
    <col min="6" max="6" width="13.33203125" customWidth="1"/>
    <col min="7" max="7" width="12.44140625" customWidth="1"/>
    <col min="8" max="9" width="10.21875" customWidth="1"/>
    <col min="10" max="10" width="9.109375" customWidth="1"/>
    <col min="11" max="11" width="10.21875" customWidth="1"/>
    <col min="12" max="12" width="12.44140625" customWidth="1"/>
    <col min="13" max="13" width="9.6640625" customWidth="1"/>
    <col min="14" max="14" width="9.88671875" customWidth="1"/>
    <col min="15" max="15" width="9.77734375" customWidth="1"/>
  </cols>
  <sheetData>
    <row r="1" spans="1:14" ht="16.350000000000001" customHeight="1">
      <c r="A1" s="1"/>
      <c r="M1" s="66" t="s">
        <v>308</v>
      </c>
      <c r="N1" s="66"/>
    </row>
    <row r="2" spans="1:14" ht="44.85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0.7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42.15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237</v>
      </c>
      <c r="G4" s="65" t="s">
        <v>215</v>
      </c>
      <c r="H4" s="65"/>
      <c r="I4" s="65"/>
      <c r="J4" s="65"/>
      <c r="K4" s="65"/>
      <c r="L4" s="65" t="s">
        <v>219</v>
      </c>
      <c r="M4" s="65"/>
      <c r="N4" s="65"/>
    </row>
    <row r="5" spans="1:14" ht="39.6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2" t="s">
        <v>136</v>
      </c>
      <c r="H5" s="2" t="s">
        <v>309</v>
      </c>
      <c r="I5" s="2" t="s">
        <v>310</v>
      </c>
      <c r="J5" s="2" t="s">
        <v>311</v>
      </c>
      <c r="K5" s="2" t="s">
        <v>312</v>
      </c>
      <c r="L5" s="2" t="s">
        <v>136</v>
      </c>
      <c r="M5" s="2" t="s">
        <v>238</v>
      </c>
      <c r="N5" s="2" t="s">
        <v>313</v>
      </c>
    </row>
    <row r="6" spans="1:14" ht="22.95" customHeight="1">
      <c r="A6" s="11"/>
      <c r="B6" s="11"/>
      <c r="C6" s="11"/>
      <c r="D6" s="11"/>
      <c r="E6" s="11" t="s">
        <v>136</v>
      </c>
      <c r="F6" s="32">
        <f>F7</f>
        <v>2496.6811200000002</v>
      </c>
      <c r="G6" s="32">
        <f t="shared" ref="G6:K6" si="0">G7</f>
        <v>2496.6811200000002</v>
      </c>
      <c r="H6" s="32">
        <f t="shared" si="0"/>
        <v>1880.35</v>
      </c>
      <c r="I6" s="32">
        <f t="shared" si="0"/>
        <v>410.46168</v>
      </c>
      <c r="J6" s="32">
        <f t="shared" si="0"/>
        <v>185.86944</v>
      </c>
      <c r="K6" s="32">
        <f t="shared" si="0"/>
        <v>20</v>
      </c>
      <c r="L6" s="32"/>
      <c r="M6" s="32"/>
      <c r="N6" s="32"/>
    </row>
    <row r="7" spans="1:14" ht="22.95" customHeight="1">
      <c r="A7" s="11"/>
      <c r="B7" s="11"/>
      <c r="C7" s="11"/>
      <c r="D7" s="9" t="s">
        <v>154</v>
      </c>
      <c r="E7" s="9" t="s">
        <v>155</v>
      </c>
      <c r="F7" s="32">
        <f>F8</f>
        <v>2496.6811200000002</v>
      </c>
      <c r="G7" s="32">
        <f t="shared" ref="G7:K7" si="1">G8</f>
        <v>2496.6811200000002</v>
      </c>
      <c r="H7" s="32">
        <f t="shared" si="1"/>
        <v>1880.35</v>
      </c>
      <c r="I7" s="32">
        <f t="shared" si="1"/>
        <v>410.46168</v>
      </c>
      <c r="J7" s="32">
        <f t="shared" si="1"/>
        <v>185.86944</v>
      </c>
      <c r="K7" s="32">
        <f t="shared" si="1"/>
        <v>20</v>
      </c>
      <c r="L7" s="32"/>
      <c r="M7" s="32"/>
      <c r="N7" s="32"/>
    </row>
    <row r="8" spans="1:14" ht="22.95" customHeight="1">
      <c r="A8" s="11"/>
      <c r="B8" s="11"/>
      <c r="C8" s="11"/>
      <c r="D8" s="26" t="s">
        <v>156</v>
      </c>
      <c r="E8" s="26" t="s">
        <v>157</v>
      </c>
      <c r="F8" s="32">
        <f t="shared" ref="F8:F14" si="2">G8+L8</f>
        <v>2496.6811200000002</v>
      </c>
      <c r="G8" s="32">
        <f t="shared" ref="G8:G9" si="3">H8+I8+J8+K8</f>
        <v>2496.6811200000002</v>
      </c>
      <c r="H8" s="32">
        <f>H9</f>
        <v>1880.35</v>
      </c>
      <c r="I8" s="32">
        <v>410.46168</v>
      </c>
      <c r="J8" s="32">
        <v>185.86944</v>
      </c>
      <c r="K8" s="32">
        <v>20</v>
      </c>
      <c r="L8" s="32"/>
      <c r="M8" s="32"/>
      <c r="N8" s="32"/>
    </row>
    <row r="9" spans="1:14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32">
        <f t="shared" si="2"/>
        <v>1900.35</v>
      </c>
      <c r="G9" s="32">
        <f t="shared" si="3"/>
        <v>1900.35</v>
      </c>
      <c r="H9" s="28">
        <v>1880.35</v>
      </c>
      <c r="I9" s="28"/>
      <c r="J9" s="28"/>
      <c r="K9" s="28">
        <v>20</v>
      </c>
      <c r="L9" s="4"/>
      <c r="M9" s="28"/>
      <c r="N9" s="28"/>
    </row>
    <row r="10" spans="1:14" ht="22.95" customHeight="1">
      <c r="A10" s="30" t="s">
        <v>180</v>
      </c>
      <c r="B10" s="30" t="s">
        <v>183</v>
      </c>
      <c r="C10" s="30" t="s">
        <v>183</v>
      </c>
      <c r="D10" s="27" t="s">
        <v>229</v>
      </c>
      <c r="E10" s="3" t="s">
        <v>231</v>
      </c>
      <c r="F10" s="32">
        <f t="shared" si="2"/>
        <v>247.82592</v>
      </c>
      <c r="G10" s="4">
        <v>247.82592</v>
      </c>
      <c r="H10" s="28"/>
      <c r="I10" s="28">
        <v>247.82592</v>
      </c>
      <c r="J10" s="28"/>
      <c r="K10" s="28"/>
      <c r="L10" s="4"/>
      <c r="M10" s="28"/>
      <c r="N10" s="28"/>
    </row>
    <row r="11" spans="1:14" ht="22.95" customHeight="1">
      <c r="A11" s="30" t="s">
        <v>180</v>
      </c>
      <c r="B11" s="30" t="s">
        <v>188</v>
      </c>
      <c r="C11" s="30" t="s">
        <v>188</v>
      </c>
      <c r="D11" s="27" t="s">
        <v>229</v>
      </c>
      <c r="E11" s="3" t="s">
        <v>232</v>
      </c>
      <c r="F11" s="32">
        <f t="shared" si="2"/>
        <v>15.48912</v>
      </c>
      <c r="G11" s="4">
        <v>15.48912</v>
      </c>
      <c r="H11" s="28"/>
      <c r="I11" s="28">
        <v>15.48912</v>
      </c>
      <c r="J11" s="28"/>
      <c r="K11" s="28"/>
      <c r="L11" s="4"/>
      <c r="M11" s="28"/>
      <c r="N11" s="28"/>
    </row>
    <row r="12" spans="1:14" ht="22.95" customHeight="1">
      <c r="A12" s="30" t="s">
        <v>193</v>
      </c>
      <c r="B12" s="30" t="s">
        <v>196</v>
      </c>
      <c r="C12" s="30" t="s">
        <v>177</v>
      </c>
      <c r="D12" s="27" t="s">
        <v>229</v>
      </c>
      <c r="E12" s="3" t="s">
        <v>233</v>
      </c>
      <c r="F12" s="32">
        <f t="shared" si="2"/>
        <v>131.65752000000001</v>
      </c>
      <c r="G12" s="4">
        <v>131.65752000000001</v>
      </c>
      <c r="H12" s="28"/>
      <c r="I12" s="28">
        <v>131.65752000000001</v>
      </c>
      <c r="J12" s="28"/>
      <c r="K12" s="28"/>
      <c r="L12" s="4"/>
      <c r="M12" s="28"/>
      <c r="N12" s="28"/>
    </row>
    <row r="13" spans="1:14" ht="22.95" customHeight="1">
      <c r="A13" s="30" t="s">
        <v>193</v>
      </c>
      <c r="B13" s="30" t="s">
        <v>196</v>
      </c>
      <c r="C13" s="30" t="s">
        <v>174</v>
      </c>
      <c r="D13" s="27" t="s">
        <v>229</v>
      </c>
      <c r="E13" s="3" t="s">
        <v>234</v>
      </c>
      <c r="F13" s="32">
        <f t="shared" si="2"/>
        <v>15.48912</v>
      </c>
      <c r="G13" s="4">
        <v>15.48912</v>
      </c>
      <c r="H13" s="28"/>
      <c r="I13" s="28">
        <v>15.48912</v>
      </c>
      <c r="J13" s="28"/>
      <c r="K13" s="28"/>
      <c r="L13" s="4"/>
      <c r="M13" s="28"/>
      <c r="N13" s="28"/>
    </row>
    <row r="14" spans="1:14" ht="22.95" customHeight="1">
      <c r="A14" s="30" t="s">
        <v>203</v>
      </c>
      <c r="B14" s="30" t="s">
        <v>177</v>
      </c>
      <c r="C14" s="30" t="s">
        <v>208</v>
      </c>
      <c r="D14" s="27" t="s">
        <v>229</v>
      </c>
      <c r="E14" s="3" t="s">
        <v>235</v>
      </c>
      <c r="F14" s="32">
        <f t="shared" si="2"/>
        <v>185.86944</v>
      </c>
      <c r="G14" s="4">
        <v>185.86944</v>
      </c>
      <c r="H14" s="28"/>
      <c r="I14" s="28"/>
      <c r="J14" s="28">
        <v>185.86944</v>
      </c>
      <c r="K14" s="28"/>
      <c r="L14" s="4"/>
      <c r="M14" s="28"/>
      <c r="N14" s="28"/>
    </row>
    <row r="15" spans="1:14" ht="16.350000000000001" customHeight="1">
      <c r="A15" s="70" t="s">
        <v>281</v>
      </c>
      <c r="B15" s="70"/>
      <c r="C15" s="70"/>
      <c r="D15" s="70"/>
      <c r="E15" s="70"/>
    </row>
  </sheetData>
  <mergeCells count="11">
    <mergeCell ref="A15:E15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workbookViewId="0">
      <selection activeCell="K13" sqref="K13"/>
    </sheetView>
  </sheetViews>
  <sheetFormatPr defaultColWidth="10" defaultRowHeight="14.4"/>
  <cols>
    <col min="1" max="1" width="4.21875" customWidth="1"/>
    <col min="2" max="2" width="4.44140625" customWidth="1"/>
    <col min="3" max="3" width="4.6640625" customWidth="1"/>
    <col min="4" max="4" width="8" customWidth="1"/>
    <col min="5" max="5" width="20.109375" customWidth="1"/>
    <col min="6" max="6" width="14" customWidth="1"/>
    <col min="7" max="12" width="7.77734375" customWidth="1"/>
    <col min="13" max="13" width="8.21875" customWidth="1"/>
    <col min="14" max="22" width="7.77734375" customWidth="1"/>
    <col min="23" max="23" width="9.77734375" customWidth="1"/>
  </cols>
  <sheetData>
    <row r="1" spans="1:22" ht="16.350000000000001" customHeight="1">
      <c r="A1" s="1"/>
      <c r="U1" s="66" t="s">
        <v>314</v>
      </c>
      <c r="V1" s="66"/>
    </row>
    <row r="2" spans="1:22" ht="50.1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1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 t="s">
        <v>32</v>
      </c>
      <c r="V3" s="64"/>
    </row>
    <row r="4" spans="1:22" ht="26.7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237</v>
      </c>
      <c r="G4" s="65" t="s">
        <v>315</v>
      </c>
      <c r="H4" s="65"/>
      <c r="I4" s="65"/>
      <c r="J4" s="65"/>
      <c r="K4" s="65"/>
      <c r="L4" s="65" t="s">
        <v>316</v>
      </c>
      <c r="M4" s="65"/>
      <c r="N4" s="65"/>
      <c r="O4" s="65"/>
      <c r="P4" s="65"/>
      <c r="Q4" s="65"/>
      <c r="R4" s="65" t="s">
        <v>311</v>
      </c>
      <c r="S4" s="65" t="s">
        <v>317</v>
      </c>
      <c r="T4" s="65"/>
      <c r="U4" s="65"/>
      <c r="V4" s="65"/>
    </row>
    <row r="5" spans="1:22" ht="41.4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2" t="s">
        <v>136</v>
      </c>
      <c r="H5" s="2" t="s">
        <v>318</v>
      </c>
      <c r="I5" s="2" t="s">
        <v>319</v>
      </c>
      <c r="J5" s="2" t="s">
        <v>320</v>
      </c>
      <c r="K5" s="2" t="s">
        <v>321</v>
      </c>
      <c r="L5" s="2" t="s">
        <v>136</v>
      </c>
      <c r="M5" s="2" t="s">
        <v>322</v>
      </c>
      <c r="N5" s="2" t="s">
        <v>323</v>
      </c>
      <c r="O5" s="2" t="s">
        <v>324</v>
      </c>
      <c r="P5" s="2" t="s">
        <v>325</v>
      </c>
      <c r="Q5" s="2" t="s">
        <v>326</v>
      </c>
      <c r="R5" s="65"/>
      <c r="S5" s="2" t="s">
        <v>136</v>
      </c>
      <c r="T5" s="2" t="s">
        <v>327</v>
      </c>
      <c r="U5" s="2" t="s">
        <v>328</v>
      </c>
      <c r="V5" s="2" t="s">
        <v>312</v>
      </c>
    </row>
    <row r="6" spans="1:22" ht="22.95" customHeight="1">
      <c r="A6" s="11"/>
      <c r="B6" s="11"/>
      <c r="C6" s="11"/>
      <c r="D6" s="11"/>
      <c r="E6" s="11" t="s">
        <v>136</v>
      </c>
      <c r="F6" s="10">
        <f>F7</f>
        <v>2496.6831200000001</v>
      </c>
      <c r="G6" s="10">
        <v>1863.5976000000001</v>
      </c>
      <c r="H6" s="10">
        <v>1863.5976000000001</v>
      </c>
      <c r="I6" s="10">
        <v>1863.5976000000001</v>
      </c>
      <c r="J6" s="10">
        <v>1863.5976000000001</v>
      </c>
      <c r="K6" s="10">
        <v>463.68239999999997</v>
      </c>
      <c r="L6" s="10">
        <v>410.46168</v>
      </c>
      <c r="M6" s="10">
        <v>247.82592</v>
      </c>
      <c r="N6" s="10"/>
      <c r="O6" s="10">
        <v>131.65752000000001</v>
      </c>
      <c r="P6" s="10">
        <v>15.48912</v>
      </c>
      <c r="Q6" s="10">
        <v>15.48912</v>
      </c>
      <c r="R6" s="10">
        <v>185.86944</v>
      </c>
      <c r="S6" s="10">
        <f>S7</f>
        <v>20</v>
      </c>
      <c r="T6" s="10"/>
      <c r="U6" s="10"/>
      <c r="V6" s="10">
        <f>V7</f>
        <v>20</v>
      </c>
    </row>
    <row r="7" spans="1:22" ht="22.95" customHeight="1">
      <c r="A7" s="11"/>
      <c r="B7" s="11"/>
      <c r="C7" s="11"/>
      <c r="D7" s="9" t="s">
        <v>154</v>
      </c>
      <c r="E7" s="9" t="s">
        <v>155</v>
      </c>
      <c r="F7" s="10">
        <f>F8</f>
        <v>2496.6831200000001</v>
      </c>
      <c r="G7" s="10">
        <f t="shared" ref="G7:J7" si="0">G8</f>
        <v>1880.3520000000001</v>
      </c>
      <c r="H7" s="10">
        <f t="shared" si="0"/>
        <v>1085.2295999999999</v>
      </c>
      <c r="I7" s="10">
        <f t="shared" si="0"/>
        <v>0</v>
      </c>
      <c r="J7" s="10">
        <f t="shared" si="0"/>
        <v>331.44</v>
      </c>
      <c r="K7" s="10">
        <v>463.68239999999997</v>
      </c>
      <c r="L7" s="10">
        <v>410.46168</v>
      </c>
      <c r="M7" s="10">
        <v>247.82592</v>
      </c>
      <c r="N7" s="10"/>
      <c r="O7" s="10">
        <v>131.65752000000001</v>
      </c>
      <c r="P7" s="10">
        <v>15.48912</v>
      </c>
      <c r="Q7" s="10">
        <v>15.48912</v>
      </c>
      <c r="R7" s="10">
        <v>185.86944</v>
      </c>
      <c r="S7" s="10">
        <f>S8</f>
        <v>20</v>
      </c>
      <c r="T7" s="10"/>
      <c r="U7" s="10"/>
      <c r="V7" s="10">
        <f>V8</f>
        <v>20</v>
      </c>
    </row>
    <row r="8" spans="1:22" ht="22.95" customHeight="1">
      <c r="A8" s="11"/>
      <c r="B8" s="11"/>
      <c r="C8" s="11"/>
      <c r="D8" s="26" t="s">
        <v>156</v>
      </c>
      <c r="E8" s="26" t="s">
        <v>157</v>
      </c>
      <c r="F8" s="10">
        <f>G8+L8+R8+S8</f>
        <v>2496.6831200000001</v>
      </c>
      <c r="G8" s="10">
        <f>G9</f>
        <v>1880.3520000000001</v>
      </c>
      <c r="H8" s="10">
        <f t="shared" ref="H8:K8" si="1">H9</f>
        <v>1085.2295999999999</v>
      </c>
      <c r="I8" s="10">
        <f t="shared" si="1"/>
        <v>0</v>
      </c>
      <c r="J8" s="10">
        <f t="shared" si="1"/>
        <v>331.44</v>
      </c>
      <c r="K8" s="10">
        <f t="shared" si="1"/>
        <v>463.68239999999997</v>
      </c>
      <c r="L8" s="10">
        <v>410.46168</v>
      </c>
      <c r="M8" s="10">
        <v>247.82592</v>
      </c>
      <c r="N8" s="10"/>
      <c r="O8" s="10">
        <v>131.65752000000001</v>
      </c>
      <c r="P8" s="10">
        <v>15.48912</v>
      </c>
      <c r="Q8" s="10">
        <v>15.48912</v>
      </c>
      <c r="R8" s="10">
        <v>185.86944</v>
      </c>
      <c r="S8" s="10">
        <f>S9</f>
        <v>20</v>
      </c>
      <c r="T8" s="10"/>
      <c r="U8" s="10"/>
      <c r="V8" s="10">
        <f>V9</f>
        <v>20</v>
      </c>
    </row>
    <row r="9" spans="1:22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4">
        <f>G9+L9+R9+S9</f>
        <v>1900.3520000000001</v>
      </c>
      <c r="G9" s="28">
        <f>SUM(H9:K9)</f>
        <v>1880.3520000000001</v>
      </c>
      <c r="H9" s="28">
        <v>1085.2295999999999</v>
      </c>
      <c r="I9" s="28"/>
      <c r="J9" s="28">
        <v>331.44</v>
      </c>
      <c r="K9" s="28">
        <v>463.68239999999997</v>
      </c>
      <c r="L9" s="4"/>
      <c r="M9" s="28"/>
      <c r="N9" s="28"/>
      <c r="O9" s="28"/>
      <c r="P9" s="28"/>
      <c r="Q9" s="28"/>
      <c r="R9" s="28"/>
      <c r="S9" s="4">
        <v>20</v>
      </c>
      <c r="T9" s="28"/>
      <c r="U9" s="28"/>
      <c r="V9" s="28">
        <v>20</v>
      </c>
    </row>
    <row r="10" spans="1:22" ht="22.95" customHeight="1">
      <c r="A10" s="30" t="s">
        <v>180</v>
      </c>
      <c r="B10" s="30" t="s">
        <v>183</v>
      </c>
      <c r="C10" s="30" t="s">
        <v>183</v>
      </c>
      <c r="D10" s="27" t="s">
        <v>229</v>
      </c>
      <c r="E10" s="3" t="s">
        <v>231</v>
      </c>
      <c r="F10" s="4">
        <f t="shared" ref="F10:F14" si="2">G10+L10+R10+S10</f>
        <v>247.82592</v>
      </c>
      <c r="G10" s="28"/>
      <c r="H10" s="28"/>
      <c r="I10" s="28"/>
      <c r="J10" s="28"/>
      <c r="K10" s="28"/>
      <c r="L10" s="4">
        <v>247.82592</v>
      </c>
      <c r="M10" s="28">
        <v>247.82592</v>
      </c>
      <c r="N10" s="28"/>
      <c r="O10" s="28"/>
      <c r="P10" s="28"/>
      <c r="Q10" s="28"/>
      <c r="R10" s="28"/>
      <c r="S10" s="4"/>
      <c r="T10" s="28"/>
      <c r="U10" s="28"/>
      <c r="V10" s="28"/>
    </row>
    <row r="11" spans="1:22" ht="22.95" customHeight="1">
      <c r="A11" s="30" t="s">
        <v>180</v>
      </c>
      <c r="B11" s="30" t="s">
        <v>188</v>
      </c>
      <c r="C11" s="30" t="s">
        <v>188</v>
      </c>
      <c r="D11" s="27" t="s">
        <v>229</v>
      </c>
      <c r="E11" s="3" t="s">
        <v>232</v>
      </c>
      <c r="F11" s="4">
        <f t="shared" si="2"/>
        <v>15.48912</v>
      </c>
      <c r="G11" s="28"/>
      <c r="H11" s="28"/>
      <c r="I11" s="28"/>
      <c r="J11" s="28"/>
      <c r="K11" s="28"/>
      <c r="L11" s="4">
        <v>15.48912</v>
      </c>
      <c r="M11" s="28"/>
      <c r="N11" s="28"/>
      <c r="O11" s="28"/>
      <c r="P11" s="28"/>
      <c r="Q11" s="28">
        <v>15.48912</v>
      </c>
      <c r="R11" s="28"/>
      <c r="S11" s="4"/>
      <c r="T11" s="28"/>
      <c r="U11" s="28"/>
      <c r="V11" s="28"/>
    </row>
    <row r="12" spans="1:22" ht="22.95" customHeight="1">
      <c r="A12" s="30" t="s">
        <v>193</v>
      </c>
      <c r="B12" s="30" t="s">
        <v>196</v>
      </c>
      <c r="C12" s="30" t="s">
        <v>177</v>
      </c>
      <c r="D12" s="27" t="s">
        <v>229</v>
      </c>
      <c r="E12" s="3" t="s">
        <v>233</v>
      </c>
      <c r="F12" s="4">
        <f t="shared" si="2"/>
        <v>131.65752000000001</v>
      </c>
      <c r="G12" s="28"/>
      <c r="H12" s="28"/>
      <c r="I12" s="28"/>
      <c r="J12" s="28"/>
      <c r="K12" s="28"/>
      <c r="L12" s="4">
        <v>131.65752000000001</v>
      </c>
      <c r="M12" s="28"/>
      <c r="N12" s="28"/>
      <c r="O12" s="28">
        <v>131.65752000000001</v>
      </c>
      <c r="P12" s="28"/>
      <c r="Q12" s="28"/>
      <c r="R12" s="28"/>
      <c r="S12" s="4"/>
      <c r="T12" s="28"/>
      <c r="U12" s="28"/>
      <c r="V12" s="28"/>
    </row>
    <row r="13" spans="1:22" ht="22.95" customHeight="1">
      <c r="A13" s="30" t="s">
        <v>193</v>
      </c>
      <c r="B13" s="30" t="s">
        <v>196</v>
      </c>
      <c r="C13" s="30" t="s">
        <v>174</v>
      </c>
      <c r="D13" s="27" t="s">
        <v>229</v>
      </c>
      <c r="E13" s="3" t="s">
        <v>234</v>
      </c>
      <c r="F13" s="4">
        <f t="shared" si="2"/>
        <v>15.48912</v>
      </c>
      <c r="G13" s="28"/>
      <c r="H13" s="28"/>
      <c r="I13" s="28"/>
      <c r="J13" s="28"/>
      <c r="K13" s="28"/>
      <c r="L13" s="4">
        <v>15.48912</v>
      </c>
      <c r="M13" s="28"/>
      <c r="N13" s="28"/>
      <c r="O13" s="28"/>
      <c r="P13" s="28">
        <v>15.48912</v>
      </c>
      <c r="Q13" s="28"/>
      <c r="R13" s="28"/>
      <c r="S13" s="4"/>
      <c r="T13" s="28"/>
      <c r="U13" s="28"/>
      <c r="V13" s="28"/>
    </row>
    <row r="14" spans="1:22" ht="22.95" customHeight="1">
      <c r="A14" s="30" t="s">
        <v>203</v>
      </c>
      <c r="B14" s="30" t="s">
        <v>177</v>
      </c>
      <c r="C14" s="30" t="s">
        <v>208</v>
      </c>
      <c r="D14" s="27" t="s">
        <v>229</v>
      </c>
      <c r="E14" s="3" t="s">
        <v>235</v>
      </c>
      <c r="F14" s="4">
        <f t="shared" si="2"/>
        <v>185.86944</v>
      </c>
      <c r="G14" s="28"/>
      <c r="H14" s="28"/>
      <c r="I14" s="28"/>
      <c r="J14" s="28"/>
      <c r="K14" s="28"/>
      <c r="L14" s="4"/>
      <c r="M14" s="28"/>
      <c r="N14" s="28"/>
      <c r="O14" s="28"/>
      <c r="P14" s="28"/>
      <c r="Q14" s="28"/>
      <c r="R14" s="28">
        <v>185.86944</v>
      </c>
      <c r="S14" s="4"/>
      <c r="T14" s="28"/>
      <c r="U14" s="28"/>
      <c r="V14" s="28"/>
    </row>
    <row r="15" spans="1:22" ht="16.350000000000001" customHeight="1">
      <c r="A15" s="70" t="s">
        <v>281</v>
      </c>
      <c r="B15" s="70"/>
      <c r="C15" s="70"/>
      <c r="D15" s="70"/>
      <c r="E15" s="70"/>
      <c r="F15" s="1"/>
    </row>
  </sheetData>
  <mergeCells count="13">
    <mergeCell ref="A15:E15"/>
    <mergeCell ref="D4:D5"/>
    <mergeCell ref="E4:E5"/>
    <mergeCell ref="F4:F5"/>
    <mergeCell ref="R4:R5"/>
    <mergeCell ref="U1:V1"/>
    <mergeCell ref="A2:V2"/>
    <mergeCell ref="A3:T3"/>
    <mergeCell ref="U3:V3"/>
    <mergeCell ref="A4:C4"/>
    <mergeCell ref="G4:K4"/>
    <mergeCell ref="L4:Q4"/>
    <mergeCell ref="S4:V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scale="8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J19" sqref="J19"/>
    </sheetView>
  </sheetViews>
  <sheetFormatPr defaultColWidth="10" defaultRowHeight="14.4"/>
  <cols>
    <col min="1" max="1" width="4.33203125" customWidth="1"/>
    <col min="2" max="2" width="4.77734375" customWidth="1"/>
    <col min="3" max="3" width="5" customWidth="1"/>
    <col min="4" max="4" width="12.44140625" customWidth="1"/>
    <col min="5" max="5" width="29.88671875" customWidth="1"/>
    <col min="6" max="6" width="16.33203125" customWidth="1"/>
    <col min="7" max="7" width="13.33203125" customWidth="1"/>
    <col min="8" max="8" width="11.109375" customWidth="1"/>
    <col min="9" max="9" width="12.109375" customWidth="1"/>
    <col min="10" max="10" width="12" customWidth="1"/>
    <col min="11" max="11" width="11.44140625" customWidth="1"/>
    <col min="12" max="12" width="9.77734375" customWidth="1"/>
  </cols>
  <sheetData>
    <row r="1" spans="1:11" ht="16.350000000000001" customHeight="1">
      <c r="A1" s="1"/>
      <c r="K1" s="13" t="s">
        <v>329</v>
      </c>
    </row>
    <row r="2" spans="1:11" ht="46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149999999999999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4" t="s">
        <v>32</v>
      </c>
      <c r="K3" s="64"/>
    </row>
    <row r="4" spans="1:11" ht="23.25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330</v>
      </c>
      <c r="G4" s="65" t="s">
        <v>331</v>
      </c>
      <c r="H4" s="65" t="s">
        <v>332</v>
      </c>
      <c r="I4" s="65" t="s">
        <v>333</v>
      </c>
      <c r="J4" s="65" t="s">
        <v>334</v>
      </c>
      <c r="K4" s="65" t="s">
        <v>335</v>
      </c>
    </row>
    <row r="5" spans="1:11" ht="17.25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65"/>
      <c r="H5" s="65"/>
      <c r="I5" s="65"/>
      <c r="J5" s="65"/>
      <c r="K5" s="65"/>
    </row>
    <row r="6" spans="1:11" ht="22.95" customHeight="1">
      <c r="A6" s="11"/>
      <c r="B6" s="11"/>
      <c r="C6" s="11"/>
      <c r="D6" s="11"/>
      <c r="E6" s="11" t="s">
        <v>136</v>
      </c>
      <c r="F6" s="10">
        <f>SUM(G6:K6)</f>
        <v>197.05</v>
      </c>
      <c r="G6" s="10"/>
      <c r="H6" s="10">
        <v>170.6</v>
      </c>
      <c r="I6" s="10"/>
      <c r="J6" s="10">
        <v>21.71</v>
      </c>
      <c r="K6" s="10">
        <v>4.74</v>
      </c>
    </row>
    <row r="7" spans="1:11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</row>
    <row r="8" spans="1:11" ht="22.95" customHeight="1">
      <c r="A8" s="11"/>
      <c r="B8" s="11"/>
      <c r="C8" s="11"/>
      <c r="D8" s="26"/>
      <c r="E8" s="26"/>
      <c r="F8" s="10"/>
      <c r="G8" s="10"/>
      <c r="H8" s="10"/>
      <c r="I8" s="10"/>
      <c r="J8" s="10"/>
      <c r="K8" s="10"/>
    </row>
    <row r="9" spans="1:11" ht="22.95" customHeight="1">
      <c r="A9" s="30"/>
      <c r="B9" s="30"/>
      <c r="C9" s="30"/>
      <c r="D9" s="27"/>
      <c r="E9" s="3"/>
      <c r="F9" s="4"/>
      <c r="G9" s="28"/>
      <c r="H9" s="28"/>
      <c r="I9" s="28"/>
      <c r="J9" s="28"/>
      <c r="K9" s="28"/>
    </row>
    <row r="10" spans="1:11" ht="16.350000000000001" customHeight="1">
      <c r="A10" s="70" t="s">
        <v>281</v>
      </c>
      <c r="B10" s="70"/>
      <c r="C10" s="70"/>
      <c r="D10" s="70"/>
      <c r="E10" s="70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>
      <selection activeCell="J15" sqref="J15"/>
    </sheetView>
  </sheetViews>
  <sheetFormatPr defaultColWidth="10" defaultRowHeight="14.4"/>
  <cols>
    <col min="1" max="1" width="4.21875" customWidth="1"/>
    <col min="2" max="2" width="4.33203125" customWidth="1"/>
    <col min="3" max="3" width="4.88671875" customWidth="1"/>
    <col min="4" max="4" width="9.77734375" customWidth="1"/>
    <col min="5" max="5" width="20.109375" customWidth="1"/>
    <col min="6" max="18" width="7.77734375" customWidth="1"/>
    <col min="19" max="19" width="9.77734375" customWidth="1"/>
  </cols>
  <sheetData>
    <row r="1" spans="1:18" ht="16.350000000000001" customHeight="1">
      <c r="A1" s="1"/>
      <c r="Q1" s="66" t="s">
        <v>336</v>
      </c>
      <c r="R1" s="66"/>
    </row>
    <row r="2" spans="1:18" ht="40.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1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32</v>
      </c>
      <c r="R3" s="64"/>
    </row>
    <row r="4" spans="1:18" ht="24.15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330</v>
      </c>
      <c r="G4" s="65" t="s">
        <v>337</v>
      </c>
      <c r="H4" s="65" t="s">
        <v>338</v>
      </c>
      <c r="I4" s="65" t="s">
        <v>339</v>
      </c>
      <c r="J4" s="65" t="s">
        <v>340</v>
      </c>
      <c r="K4" s="65" t="s">
        <v>341</v>
      </c>
      <c r="L4" s="65" t="s">
        <v>342</v>
      </c>
      <c r="M4" s="65" t="s">
        <v>343</v>
      </c>
      <c r="N4" s="65" t="s">
        <v>332</v>
      </c>
      <c r="O4" s="65" t="s">
        <v>344</v>
      </c>
      <c r="P4" s="65" t="s">
        <v>345</v>
      </c>
      <c r="Q4" s="65" t="s">
        <v>333</v>
      </c>
      <c r="R4" s="65" t="s">
        <v>335</v>
      </c>
    </row>
    <row r="5" spans="1:18" ht="21.6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22.95" customHeight="1">
      <c r="A6" s="11"/>
      <c r="B6" s="11"/>
      <c r="C6" s="11"/>
      <c r="D6" s="11"/>
      <c r="E6" s="11" t="s">
        <v>136</v>
      </c>
      <c r="F6" s="10">
        <f>SUM(G6:R6)</f>
        <v>197.05</v>
      </c>
      <c r="G6" s="10"/>
      <c r="H6" s="10">
        <v>21.71</v>
      </c>
      <c r="I6" s="10"/>
      <c r="J6" s="10"/>
      <c r="K6" s="10">
        <v>3.59</v>
      </c>
      <c r="L6" s="10"/>
      <c r="M6" s="10"/>
      <c r="N6" s="10">
        <v>170.6</v>
      </c>
      <c r="O6" s="10">
        <v>1.1499999999999999</v>
      </c>
      <c r="P6" s="10"/>
      <c r="Q6" s="10"/>
      <c r="R6" s="10"/>
    </row>
    <row r="7" spans="1:18" ht="22.95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22.95" customHeight="1">
      <c r="A8" s="11"/>
      <c r="B8" s="11"/>
      <c r="C8" s="11"/>
      <c r="D8" s="26"/>
      <c r="E8" s="2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22.95" customHeight="1">
      <c r="A9" s="30"/>
      <c r="B9" s="30"/>
      <c r="C9" s="30"/>
      <c r="D9" s="27"/>
      <c r="E9" s="3"/>
      <c r="F9" s="4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pans="1:18" ht="16.350000000000001" customHeight="1">
      <c r="A10" s="70" t="s">
        <v>281</v>
      </c>
      <c r="B10" s="70"/>
      <c r="C10" s="70"/>
      <c r="D10" s="70"/>
      <c r="E10" s="70"/>
    </row>
  </sheetData>
  <mergeCells count="21">
    <mergeCell ref="A10:E10"/>
    <mergeCell ref="D4:D5"/>
    <mergeCell ref="E4:E5"/>
    <mergeCell ref="F4:F5"/>
    <mergeCell ref="G4:G5"/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4.4"/>
  <cols>
    <col min="1" max="1" width="3.6640625" customWidth="1"/>
    <col min="2" max="2" width="3.88671875" customWidth="1"/>
    <col min="3" max="3" width="4.109375" customWidth="1"/>
    <col min="4" max="4" width="7" customWidth="1"/>
    <col min="5" max="5" width="15.88671875" customWidth="1"/>
    <col min="6" max="6" width="9.6640625" customWidth="1"/>
    <col min="7" max="7" width="8.33203125" customWidth="1"/>
    <col min="8" max="17" width="7.109375" customWidth="1"/>
    <col min="18" max="18" width="8.44140625" customWidth="1"/>
    <col min="19" max="20" width="7.109375" customWidth="1"/>
    <col min="21" max="21" width="9.77734375" customWidth="1"/>
  </cols>
  <sheetData>
    <row r="1" spans="1:20" ht="16.350000000000001" customHeight="1">
      <c r="A1" s="1"/>
      <c r="S1" s="66" t="s">
        <v>346</v>
      </c>
      <c r="T1" s="66"/>
    </row>
    <row r="2" spans="1:20" ht="36.15" customHeight="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4.1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8.5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330</v>
      </c>
      <c r="G4" s="65" t="s">
        <v>216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219</v>
      </c>
      <c r="S4" s="65"/>
      <c r="T4" s="65"/>
    </row>
    <row r="5" spans="1:20" ht="36.15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2" t="s">
        <v>136</v>
      </c>
      <c r="H5" s="2" t="s">
        <v>347</v>
      </c>
      <c r="I5" s="2" t="s">
        <v>348</v>
      </c>
      <c r="J5" s="2" t="s">
        <v>349</v>
      </c>
      <c r="K5" s="2" t="s">
        <v>350</v>
      </c>
      <c r="L5" s="2" t="s">
        <v>351</v>
      </c>
      <c r="M5" s="2" t="s">
        <v>352</v>
      </c>
      <c r="N5" s="2" t="s">
        <v>353</v>
      </c>
      <c r="O5" s="2" t="s">
        <v>354</v>
      </c>
      <c r="P5" s="2" t="s">
        <v>355</v>
      </c>
      <c r="Q5" s="2" t="s">
        <v>356</v>
      </c>
      <c r="R5" s="2" t="s">
        <v>136</v>
      </c>
      <c r="S5" s="2" t="s">
        <v>305</v>
      </c>
      <c r="T5" s="2" t="s">
        <v>313</v>
      </c>
    </row>
    <row r="6" spans="1:20" ht="22.95" customHeight="1">
      <c r="A6" s="11"/>
      <c r="B6" s="11"/>
      <c r="C6" s="11"/>
      <c r="D6" s="11"/>
      <c r="E6" s="11" t="s">
        <v>136</v>
      </c>
      <c r="F6" s="32">
        <v>7.6440000000000001</v>
      </c>
      <c r="G6" s="32">
        <v>7.6440000000000001</v>
      </c>
      <c r="H6" s="32">
        <v>7.6440000000000001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22.95" customHeight="1">
      <c r="A7" s="11"/>
      <c r="B7" s="11"/>
      <c r="C7" s="11"/>
      <c r="D7" s="9" t="s">
        <v>154</v>
      </c>
      <c r="E7" s="9" t="s">
        <v>155</v>
      </c>
      <c r="F7" s="32">
        <v>7.6440000000000001</v>
      </c>
      <c r="G7" s="32">
        <v>7.6440000000000001</v>
      </c>
      <c r="H7" s="32">
        <v>7.6440000000000001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spans="1:20" ht="22.95" customHeight="1">
      <c r="A8" s="11"/>
      <c r="B8" s="11"/>
      <c r="C8" s="11"/>
      <c r="D8" s="26" t="s">
        <v>156</v>
      </c>
      <c r="E8" s="26" t="s">
        <v>157</v>
      </c>
      <c r="F8" s="32">
        <v>7.6440000000000001</v>
      </c>
      <c r="G8" s="32">
        <v>7.6440000000000001</v>
      </c>
      <c r="H8" s="32">
        <v>7.6440000000000001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4">
        <v>7.6440000000000001</v>
      </c>
      <c r="G9" s="28">
        <v>7.6440000000000001</v>
      </c>
      <c r="H9" s="28">
        <v>7.6440000000000001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  <row r="10" spans="1:20" ht="22.95" customHeight="1">
      <c r="A10" s="70" t="s">
        <v>281</v>
      </c>
      <c r="B10" s="70"/>
      <c r="C10" s="70"/>
      <c r="D10" s="70"/>
      <c r="E10" s="70"/>
      <c r="F10" s="70"/>
    </row>
  </sheetData>
  <mergeCells count="11">
    <mergeCell ref="A10:F10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0"/>
  <sheetViews>
    <sheetView workbookViewId="0">
      <selection activeCell="I17" sqref="I17"/>
    </sheetView>
  </sheetViews>
  <sheetFormatPr defaultColWidth="10" defaultRowHeight="14.4"/>
  <cols>
    <col min="1" max="1" width="4.44140625" customWidth="1"/>
    <col min="2" max="3" width="4.6640625" customWidth="1"/>
    <col min="4" max="4" width="10.109375" customWidth="1"/>
    <col min="5" max="5" width="18.109375" customWidth="1"/>
    <col min="6" max="6" width="10.77734375" customWidth="1"/>
    <col min="7" max="33" width="7.109375" customWidth="1"/>
    <col min="34" max="34" width="9.77734375" customWidth="1"/>
  </cols>
  <sheetData>
    <row r="1" spans="1:33" ht="13.95" customHeight="1">
      <c r="A1" s="1"/>
      <c r="F1" s="1"/>
      <c r="AF1" s="66" t="s">
        <v>357</v>
      </c>
      <c r="AG1" s="66"/>
    </row>
    <row r="2" spans="1:33" ht="43.95" customHeight="1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19.9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4" t="s">
        <v>32</v>
      </c>
      <c r="AG3" s="64"/>
    </row>
    <row r="4" spans="1:33" ht="24.9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358</v>
      </c>
      <c r="G4" s="65" t="s">
        <v>359</v>
      </c>
      <c r="H4" s="65" t="s">
        <v>360</v>
      </c>
      <c r="I4" s="65" t="s">
        <v>361</v>
      </c>
      <c r="J4" s="65" t="s">
        <v>362</v>
      </c>
      <c r="K4" s="65" t="s">
        <v>363</v>
      </c>
      <c r="L4" s="65" t="s">
        <v>364</v>
      </c>
      <c r="M4" s="65" t="s">
        <v>365</v>
      </c>
      <c r="N4" s="65" t="s">
        <v>366</v>
      </c>
      <c r="O4" s="65" t="s">
        <v>367</v>
      </c>
      <c r="P4" s="65" t="s">
        <v>368</v>
      </c>
      <c r="Q4" s="65" t="s">
        <v>353</v>
      </c>
      <c r="R4" s="65" t="s">
        <v>355</v>
      </c>
      <c r="S4" s="65" t="s">
        <v>369</v>
      </c>
      <c r="T4" s="65" t="s">
        <v>348</v>
      </c>
      <c r="U4" s="65" t="s">
        <v>349</v>
      </c>
      <c r="V4" s="65" t="s">
        <v>352</v>
      </c>
      <c r="W4" s="65" t="s">
        <v>370</v>
      </c>
      <c r="X4" s="65" t="s">
        <v>371</v>
      </c>
      <c r="Y4" s="65" t="s">
        <v>372</v>
      </c>
      <c r="Z4" s="65" t="s">
        <v>373</v>
      </c>
      <c r="AA4" s="65" t="s">
        <v>351</v>
      </c>
      <c r="AB4" s="65" t="s">
        <v>374</v>
      </c>
      <c r="AC4" s="65" t="s">
        <v>375</v>
      </c>
      <c r="AD4" s="65" t="s">
        <v>354</v>
      </c>
      <c r="AE4" s="65" t="s">
        <v>376</v>
      </c>
      <c r="AF4" s="65" t="s">
        <v>377</v>
      </c>
      <c r="AG4" s="65" t="s">
        <v>356</v>
      </c>
    </row>
    <row r="5" spans="1:33" ht="21.6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22.95" customHeight="1">
      <c r="A6" s="15"/>
      <c r="B6" s="29"/>
      <c r="C6" s="29"/>
      <c r="D6" s="3"/>
      <c r="E6" s="3" t="s">
        <v>136</v>
      </c>
      <c r="F6" s="32">
        <v>7.6440000000000001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>
        <v>7.6440000000000001</v>
      </c>
      <c r="AF6" s="32"/>
      <c r="AG6" s="32"/>
    </row>
    <row r="7" spans="1:33" ht="22.95" customHeight="1">
      <c r="A7" s="11"/>
      <c r="B7" s="11"/>
      <c r="C7" s="11"/>
      <c r="D7" s="9" t="s">
        <v>154</v>
      </c>
      <c r="E7" s="9" t="s">
        <v>155</v>
      </c>
      <c r="F7" s="32">
        <v>7.6440000000000001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>
        <v>7.6440000000000001</v>
      </c>
      <c r="AF7" s="32"/>
      <c r="AG7" s="32"/>
    </row>
    <row r="8" spans="1:33" ht="22.95" customHeight="1">
      <c r="A8" s="11"/>
      <c r="B8" s="11"/>
      <c r="C8" s="11"/>
      <c r="D8" s="26" t="s">
        <v>156</v>
      </c>
      <c r="E8" s="26" t="s">
        <v>157</v>
      </c>
      <c r="F8" s="32">
        <v>7.6440000000000001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>
        <v>7.6440000000000001</v>
      </c>
      <c r="AF8" s="32"/>
      <c r="AG8" s="32"/>
    </row>
    <row r="9" spans="1:33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28">
        <v>7.6440000000000001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>
        <v>7.6440000000000001</v>
      </c>
      <c r="AF9" s="28"/>
      <c r="AG9" s="28"/>
    </row>
    <row r="10" spans="1:33" ht="16.350000000000001" customHeight="1">
      <c r="A10" s="70" t="s">
        <v>281</v>
      </c>
      <c r="B10" s="70"/>
      <c r="C10" s="70"/>
      <c r="D10" s="70"/>
      <c r="E10" s="70"/>
    </row>
  </sheetData>
  <mergeCells count="36">
    <mergeCell ref="AC4:AC5"/>
    <mergeCell ref="AD4:AD5"/>
    <mergeCell ref="AE4:AE5"/>
    <mergeCell ref="AF4:AF5"/>
    <mergeCell ref="AG4:AG5"/>
    <mergeCell ref="X4:X5"/>
    <mergeCell ref="Y4:Y5"/>
    <mergeCell ref="Z4:Z5"/>
    <mergeCell ref="AA4:AA5"/>
    <mergeCell ref="AB4:AB5"/>
    <mergeCell ref="S4:S5"/>
    <mergeCell ref="T4:T5"/>
    <mergeCell ref="U4:U5"/>
    <mergeCell ref="V4:V5"/>
    <mergeCell ref="W4:W5"/>
    <mergeCell ref="A10:E10"/>
    <mergeCell ref="D4:D5"/>
    <mergeCell ref="E4:E5"/>
    <mergeCell ref="F4:F5"/>
    <mergeCell ref="G4:G5"/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scale="6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G11" sqref="G11"/>
    </sheetView>
  </sheetViews>
  <sheetFormatPr defaultColWidth="10" defaultRowHeight="14.4"/>
  <cols>
    <col min="1" max="1" width="12.88671875" customWidth="1"/>
    <col min="2" max="2" width="29.7773437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77734375" customWidth="1"/>
  </cols>
  <sheetData>
    <row r="1" spans="1:8" ht="16.350000000000001" customHeight="1">
      <c r="A1" s="1"/>
      <c r="G1" s="66" t="s">
        <v>378</v>
      </c>
      <c r="H1" s="66"/>
    </row>
    <row r="2" spans="1:8" ht="33.6" customHeight="1">
      <c r="A2" s="67" t="s">
        <v>21</v>
      </c>
      <c r="B2" s="67"/>
      <c r="C2" s="67"/>
      <c r="D2" s="67"/>
      <c r="E2" s="67"/>
      <c r="F2" s="67"/>
      <c r="G2" s="67"/>
      <c r="H2" s="67"/>
    </row>
    <row r="3" spans="1:8" ht="24.15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3.25" customHeight="1">
      <c r="A4" s="65" t="s">
        <v>379</v>
      </c>
      <c r="B4" s="65" t="s">
        <v>380</v>
      </c>
      <c r="C4" s="65" t="s">
        <v>381</v>
      </c>
      <c r="D4" s="65" t="s">
        <v>382</v>
      </c>
      <c r="E4" s="65" t="s">
        <v>383</v>
      </c>
      <c r="F4" s="65"/>
      <c r="G4" s="65"/>
      <c r="H4" s="65" t="s">
        <v>384</v>
      </c>
    </row>
    <row r="5" spans="1:8" ht="25.95" customHeight="1">
      <c r="A5" s="65"/>
      <c r="B5" s="65"/>
      <c r="C5" s="65"/>
      <c r="D5" s="65"/>
      <c r="E5" s="2" t="s">
        <v>138</v>
      </c>
      <c r="F5" s="2" t="s">
        <v>385</v>
      </c>
      <c r="G5" s="2" t="s">
        <v>386</v>
      </c>
      <c r="H5" s="65"/>
    </row>
    <row r="6" spans="1:8" ht="22.95" customHeight="1">
      <c r="A6" s="11"/>
      <c r="B6" s="11" t="s">
        <v>136</v>
      </c>
      <c r="C6" s="10">
        <v>0</v>
      </c>
      <c r="D6" s="10"/>
      <c r="E6" s="10"/>
      <c r="F6" s="10"/>
      <c r="G6" s="10"/>
      <c r="H6" s="10"/>
    </row>
    <row r="7" spans="1:8" ht="22.95" customHeight="1">
      <c r="A7" s="9" t="s">
        <v>154</v>
      </c>
      <c r="B7" s="9" t="s">
        <v>155</v>
      </c>
      <c r="C7" s="10">
        <v>3</v>
      </c>
      <c r="D7" s="10"/>
      <c r="E7" s="10"/>
      <c r="F7" s="10"/>
      <c r="G7" s="10"/>
      <c r="H7" s="10">
        <v>3</v>
      </c>
    </row>
    <row r="8" spans="1:8" ht="22.95" customHeight="1">
      <c r="A8" s="27" t="s">
        <v>156</v>
      </c>
      <c r="B8" s="27" t="s">
        <v>157</v>
      </c>
      <c r="C8" s="28">
        <v>3</v>
      </c>
      <c r="D8" s="28">
        <v>0</v>
      </c>
      <c r="E8" s="4"/>
      <c r="F8" s="28"/>
      <c r="G8" s="28"/>
      <c r="H8" s="28">
        <v>3</v>
      </c>
    </row>
    <row r="9" spans="1:8" ht="16.350000000000001" customHeight="1">
      <c r="A9" s="70" t="s">
        <v>281</v>
      </c>
      <c r="B9" s="70"/>
      <c r="C9" s="70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F18" sqref="F18"/>
    </sheetView>
  </sheetViews>
  <sheetFormatPr defaultColWidth="10" defaultRowHeight="14.4"/>
  <cols>
    <col min="1" max="1" width="11.33203125" customWidth="1"/>
    <col min="2" max="2" width="24.886718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21875" customWidth="1"/>
  </cols>
  <sheetData>
    <row r="1" spans="1:8" ht="16.350000000000001" customHeight="1">
      <c r="A1" s="1"/>
      <c r="G1" s="66" t="s">
        <v>387</v>
      </c>
      <c r="H1" s="66"/>
    </row>
    <row r="2" spans="1:8" ht="38.85" customHeight="1">
      <c r="A2" s="67" t="s">
        <v>22</v>
      </c>
      <c r="B2" s="67"/>
      <c r="C2" s="67"/>
      <c r="D2" s="67"/>
      <c r="E2" s="67"/>
      <c r="F2" s="67"/>
      <c r="G2" s="67"/>
      <c r="H2" s="67"/>
    </row>
    <row r="3" spans="1:8" ht="24.15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3.25" customHeight="1">
      <c r="A4" s="65" t="s">
        <v>160</v>
      </c>
      <c r="B4" s="65" t="s">
        <v>161</v>
      </c>
      <c r="C4" s="65" t="s">
        <v>136</v>
      </c>
      <c r="D4" s="65" t="s">
        <v>388</v>
      </c>
      <c r="E4" s="65"/>
      <c r="F4" s="65"/>
      <c r="G4" s="65"/>
      <c r="H4" s="65" t="s">
        <v>163</v>
      </c>
    </row>
    <row r="5" spans="1:8" ht="19.95" customHeight="1">
      <c r="A5" s="65"/>
      <c r="B5" s="65"/>
      <c r="C5" s="65"/>
      <c r="D5" s="65" t="s">
        <v>138</v>
      </c>
      <c r="E5" s="65" t="s">
        <v>259</v>
      </c>
      <c r="F5" s="65"/>
      <c r="G5" s="65" t="s">
        <v>260</v>
      </c>
      <c r="H5" s="65"/>
    </row>
    <row r="6" spans="1:8" ht="27.6" customHeight="1">
      <c r="A6" s="65"/>
      <c r="B6" s="65"/>
      <c r="C6" s="65"/>
      <c r="D6" s="65"/>
      <c r="E6" s="2" t="s">
        <v>238</v>
      </c>
      <c r="F6" s="2" t="s">
        <v>223</v>
      </c>
      <c r="G6" s="65"/>
      <c r="H6" s="65"/>
    </row>
    <row r="7" spans="1:8" ht="22.95" customHeight="1">
      <c r="A7" s="3"/>
      <c r="B7" s="3" t="s">
        <v>136</v>
      </c>
      <c r="C7" s="10">
        <f>D7+H7</f>
        <v>456.9</v>
      </c>
      <c r="D7" s="10">
        <f>SUM(E7:G7)</f>
        <v>6.9</v>
      </c>
      <c r="E7" s="10"/>
      <c r="F7" s="10"/>
      <c r="G7" s="10">
        <v>6.9</v>
      </c>
      <c r="H7" s="10">
        <v>450</v>
      </c>
    </row>
    <row r="8" spans="1:8" ht="22.95" customHeight="1">
      <c r="A8" s="9" t="s">
        <v>154</v>
      </c>
      <c r="B8" s="9" t="s">
        <v>155</v>
      </c>
      <c r="C8" s="10">
        <f>D8+H8</f>
        <v>456.9</v>
      </c>
      <c r="D8" s="10">
        <f>SUM(E8:G8)</f>
        <v>6.9</v>
      </c>
      <c r="E8" s="10"/>
      <c r="F8" s="10"/>
      <c r="G8" s="10">
        <v>6.9</v>
      </c>
      <c r="H8" s="10">
        <v>450</v>
      </c>
    </row>
    <row r="9" spans="1:8" ht="22.95" customHeight="1">
      <c r="A9" s="26" t="s">
        <v>156</v>
      </c>
      <c r="B9" s="26" t="s">
        <v>157</v>
      </c>
      <c r="C9" s="10">
        <f>D9+H9</f>
        <v>456.9</v>
      </c>
      <c r="D9" s="10">
        <f>SUM(E9:G9)</f>
        <v>6.9</v>
      </c>
      <c r="E9" s="10"/>
      <c r="F9" s="10"/>
      <c r="G9" s="10">
        <v>6.9</v>
      </c>
      <c r="H9" s="10">
        <v>450</v>
      </c>
    </row>
    <row r="10" spans="1:8" ht="22.95" customHeight="1">
      <c r="A10" s="27" t="s">
        <v>229</v>
      </c>
      <c r="B10" s="3" t="s">
        <v>230</v>
      </c>
      <c r="C10" s="10">
        <f>D10+H10</f>
        <v>456.9</v>
      </c>
      <c r="D10" s="10">
        <f>SUM(E10:G10)</f>
        <v>6.9</v>
      </c>
      <c r="E10" s="10"/>
      <c r="F10" s="10"/>
      <c r="G10" s="10">
        <v>6.9</v>
      </c>
      <c r="H10" s="10">
        <v>450</v>
      </c>
    </row>
    <row r="11" spans="1:8" ht="22.95" customHeight="1">
      <c r="A11" s="26"/>
      <c r="B11" s="26"/>
      <c r="C11" s="10"/>
      <c r="D11" s="10"/>
      <c r="E11" s="10"/>
      <c r="F11" s="10"/>
      <c r="G11" s="10"/>
      <c r="H11" s="10"/>
    </row>
    <row r="12" spans="1:8" ht="22.95" customHeight="1">
      <c r="A12" s="27"/>
      <c r="B12" s="27"/>
      <c r="C12" s="4"/>
      <c r="D12" s="4"/>
      <c r="E12" s="28"/>
      <c r="F12" s="28"/>
      <c r="G12" s="28"/>
      <c r="H12" s="28"/>
    </row>
    <row r="13" spans="1:8" ht="16.350000000000001" customHeight="1">
      <c r="A13" s="70" t="s">
        <v>281</v>
      </c>
      <c r="B13" s="70"/>
      <c r="C13" s="70"/>
    </row>
  </sheetData>
  <mergeCells count="12">
    <mergeCell ref="A13:C13"/>
    <mergeCell ref="A4:A6"/>
    <mergeCell ref="B4:B6"/>
    <mergeCell ref="C4:C6"/>
    <mergeCell ref="D5:D6"/>
    <mergeCell ref="G1:H1"/>
    <mergeCell ref="A2:H2"/>
    <mergeCell ref="A3:G3"/>
    <mergeCell ref="D4:G4"/>
    <mergeCell ref="E5:F5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"/>
  <sheetViews>
    <sheetView workbookViewId="0">
      <selection activeCell="H18" sqref="H18"/>
    </sheetView>
  </sheetViews>
  <sheetFormatPr defaultColWidth="10" defaultRowHeight="14.4"/>
  <cols>
    <col min="1" max="1" width="4.44140625" customWidth="1"/>
    <col min="2" max="2" width="4.77734375" customWidth="1"/>
    <col min="3" max="3" width="5" customWidth="1"/>
    <col min="4" max="4" width="6.6640625" customWidth="1"/>
    <col min="5" max="5" width="16.33203125" customWidth="1"/>
    <col min="6" max="6" width="11.77734375" customWidth="1"/>
    <col min="7" max="20" width="7.109375" customWidth="1"/>
    <col min="21" max="21" width="9.77734375" customWidth="1"/>
  </cols>
  <sheetData>
    <row r="1" spans="1:20" ht="16.350000000000001" customHeight="1">
      <c r="A1" s="1"/>
      <c r="S1" s="66" t="s">
        <v>389</v>
      </c>
      <c r="T1" s="66"/>
    </row>
    <row r="2" spans="1:20" ht="47.4" customHeight="1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1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7.9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214</v>
      </c>
      <c r="G4" s="65" t="s">
        <v>215</v>
      </c>
      <c r="H4" s="65" t="s">
        <v>216</v>
      </c>
      <c r="I4" s="65" t="s">
        <v>217</v>
      </c>
      <c r="J4" s="65" t="s">
        <v>218</v>
      </c>
      <c r="K4" s="65" t="s">
        <v>219</v>
      </c>
      <c r="L4" s="65" t="s">
        <v>220</v>
      </c>
      <c r="M4" s="65" t="s">
        <v>221</v>
      </c>
      <c r="N4" s="65" t="s">
        <v>222</v>
      </c>
      <c r="O4" s="65" t="s">
        <v>223</v>
      </c>
      <c r="P4" s="65" t="s">
        <v>224</v>
      </c>
      <c r="Q4" s="65" t="s">
        <v>225</v>
      </c>
      <c r="R4" s="65" t="s">
        <v>226</v>
      </c>
      <c r="S4" s="65" t="s">
        <v>227</v>
      </c>
      <c r="T4" s="65" t="s">
        <v>228</v>
      </c>
    </row>
    <row r="5" spans="1:20" ht="20.25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2.95" customHeight="1">
      <c r="A6" s="15"/>
      <c r="B6" s="29"/>
      <c r="C6" s="29"/>
      <c r="D6" s="3"/>
      <c r="E6" s="3" t="s">
        <v>136</v>
      </c>
      <c r="F6" s="10">
        <v>456.9</v>
      </c>
      <c r="G6" s="10"/>
      <c r="H6" s="10">
        <v>6.9</v>
      </c>
      <c r="I6" s="10">
        <v>450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2.95" customHeight="1">
      <c r="A7" s="11"/>
      <c r="B7" s="11"/>
      <c r="C7" s="11"/>
      <c r="D7" s="9" t="s">
        <v>154</v>
      </c>
      <c r="E7" s="9" t="s">
        <v>155</v>
      </c>
      <c r="F7" s="31">
        <v>456.9</v>
      </c>
      <c r="G7" s="31"/>
      <c r="H7" s="31">
        <v>6.9</v>
      </c>
      <c r="I7" s="31">
        <v>450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22.95" customHeight="1">
      <c r="A8" s="11"/>
      <c r="B8" s="11"/>
      <c r="C8" s="11"/>
      <c r="D8" s="26" t="s">
        <v>156</v>
      </c>
      <c r="E8" s="26" t="s">
        <v>157</v>
      </c>
      <c r="F8" s="31">
        <v>456.9</v>
      </c>
      <c r="G8" s="31"/>
      <c r="H8" s="31">
        <v>6.9</v>
      </c>
      <c r="I8" s="31">
        <v>450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31">
        <v>456.9</v>
      </c>
      <c r="G9" s="31"/>
      <c r="H9" s="31">
        <v>6.9</v>
      </c>
      <c r="I9" s="31">
        <v>450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6.350000000000001" customHeight="1">
      <c r="A10" s="70" t="s">
        <v>281</v>
      </c>
      <c r="B10" s="70"/>
      <c r="C10" s="70"/>
      <c r="D10" s="70"/>
      <c r="E10" s="70"/>
      <c r="F10" s="70"/>
    </row>
  </sheetData>
  <mergeCells count="23">
    <mergeCell ref="S4:S5"/>
    <mergeCell ref="T4:T5"/>
    <mergeCell ref="A10:F10"/>
    <mergeCell ref="D4:D5"/>
    <mergeCell ref="E4:E5"/>
    <mergeCell ref="F4:F5"/>
    <mergeCell ref="G4:G5"/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scale="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opLeftCell="A4" workbookViewId="0">
      <selection activeCell="M9" sqref="M9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</cols>
  <sheetData>
    <row r="1" spans="1:3" ht="32.85" customHeight="1">
      <c r="A1" s="1"/>
      <c r="B1" s="61" t="s">
        <v>5</v>
      </c>
      <c r="C1" s="61"/>
    </row>
    <row r="2" spans="1:3" ht="24.9" customHeight="1">
      <c r="B2" s="61"/>
      <c r="C2" s="61"/>
    </row>
    <row r="3" spans="1:3" ht="31.2" customHeight="1">
      <c r="B3" s="60" t="s">
        <v>6</v>
      </c>
      <c r="C3" s="60"/>
    </row>
    <row r="4" spans="1:3" ht="32.700000000000003" customHeight="1">
      <c r="B4" s="53">
        <v>1</v>
      </c>
      <c r="C4" s="54" t="s">
        <v>7</v>
      </c>
    </row>
    <row r="5" spans="1:3" ht="32.700000000000003" customHeight="1">
      <c r="B5" s="53">
        <v>2</v>
      </c>
      <c r="C5" s="55" t="s">
        <v>8</v>
      </c>
    </row>
    <row r="6" spans="1:3" ht="32.700000000000003" customHeight="1">
      <c r="B6" s="53">
        <v>3</v>
      </c>
      <c r="C6" s="54" t="s">
        <v>9</v>
      </c>
    </row>
    <row r="7" spans="1:3" ht="32.700000000000003" customHeight="1">
      <c r="B7" s="53">
        <v>4</v>
      </c>
      <c r="C7" s="54" t="s">
        <v>10</v>
      </c>
    </row>
    <row r="8" spans="1:3" ht="32.700000000000003" customHeight="1">
      <c r="B8" s="53">
        <v>5</v>
      </c>
      <c r="C8" s="54" t="s">
        <v>11</v>
      </c>
    </row>
    <row r="9" spans="1:3" ht="32.700000000000003" customHeight="1">
      <c r="B9" s="53">
        <v>6</v>
      </c>
      <c r="C9" s="54" t="s">
        <v>12</v>
      </c>
    </row>
    <row r="10" spans="1:3" ht="32.700000000000003" customHeight="1">
      <c r="B10" s="53">
        <v>7</v>
      </c>
      <c r="C10" s="54" t="s">
        <v>13</v>
      </c>
    </row>
    <row r="11" spans="1:3" ht="32.700000000000003" customHeight="1">
      <c r="B11" s="53">
        <v>8</v>
      </c>
      <c r="C11" s="54" t="s">
        <v>14</v>
      </c>
    </row>
    <row r="12" spans="1:3" ht="32.700000000000003" customHeight="1">
      <c r="B12" s="53">
        <v>9</v>
      </c>
      <c r="C12" s="54" t="s">
        <v>15</v>
      </c>
    </row>
    <row r="13" spans="1:3" ht="32.700000000000003" customHeight="1">
      <c r="B13" s="53">
        <v>10</v>
      </c>
      <c r="C13" s="54" t="s">
        <v>16</v>
      </c>
    </row>
    <row r="14" spans="1:3" ht="32.700000000000003" customHeight="1">
      <c r="B14" s="53">
        <v>11</v>
      </c>
      <c r="C14" s="54" t="s">
        <v>17</v>
      </c>
    </row>
    <row r="15" spans="1:3" ht="32.700000000000003" customHeight="1">
      <c r="B15" s="53">
        <v>12</v>
      </c>
      <c r="C15" s="54" t="s">
        <v>18</v>
      </c>
    </row>
    <row r="16" spans="1:3" ht="32.700000000000003" customHeight="1">
      <c r="B16" s="53">
        <v>13</v>
      </c>
      <c r="C16" s="54" t="s">
        <v>19</v>
      </c>
    </row>
    <row r="17" spans="2:3" ht="32.700000000000003" customHeight="1">
      <c r="B17" s="53">
        <v>14</v>
      </c>
      <c r="C17" s="54" t="s">
        <v>20</v>
      </c>
    </row>
    <row r="18" spans="2:3" ht="32.700000000000003" customHeight="1">
      <c r="B18" s="53">
        <v>15</v>
      </c>
      <c r="C18" s="54" t="s">
        <v>21</v>
      </c>
    </row>
    <row r="19" spans="2:3" ht="32.700000000000003" customHeight="1">
      <c r="B19" s="53">
        <v>16</v>
      </c>
      <c r="C19" s="54" t="s">
        <v>22</v>
      </c>
    </row>
    <row r="20" spans="2:3" ht="32.700000000000003" customHeight="1">
      <c r="B20" s="53">
        <v>17</v>
      </c>
      <c r="C20" s="54" t="s">
        <v>23</v>
      </c>
    </row>
    <row r="21" spans="2:3" ht="32.700000000000003" customHeight="1">
      <c r="B21" s="53">
        <v>18</v>
      </c>
      <c r="C21" s="54" t="s">
        <v>24</v>
      </c>
    </row>
    <row r="22" spans="2:3" ht="32.700000000000003" customHeight="1">
      <c r="B22" s="53">
        <v>19</v>
      </c>
      <c r="C22" s="54" t="s">
        <v>25</v>
      </c>
    </row>
    <row r="23" spans="2:3" ht="32.700000000000003" customHeight="1">
      <c r="B23" s="53">
        <v>20</v>
      </c>
      <c r="C23" s="54" t="s">
        <v>26</v>
      </c>
    </row>
    <row r="24" spans="2:3" ht="32.700000000000003" customHeight="1">
      <c r="B24" s="53">
        <v>21</v>
      </c>
      <c r="C24" s="54" t="s">
        <v>27</v>
      </c>
    </row>
    <row r="25" spans="2:3" ht="32.700000000000003" customHeight="1">
      <c r="B25" s="53">
        <v>22</v>
      </c>
      <c r="C25" s="54" t="s">
        <v>28</v>
      </c>
    </row>
    <row r="26" spans="2:3" ht="32.700000000000003" customHeight="1">
      <c r="B26" s="53">
        <v>23</v>
      </c>
      <c r="C26" s="54" t="s">
        <v>29</v>
      </c>
    </row>
  </sheetData>
  <mergeCells count="2">
    <mergeCell ref="B3:C3"/>
    <mergeCell ref="B1:C2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>
      <selection activeCell="I17" sqref="I17"/>
    </sheetView>
  </sheetViews>
  <sheetFormatPr defaultColWidth="10" defaultRowHeight="14.4"/>
  <cols>
    <col min="1" max="1" width="3.77734375" customWidth="1"/>
    <col min="2" max="3" width="3.88671875" customWidth="1"/>
    <col min="4" max="4" width="6.77734375" customWidth="1"/>
    <col min="5" max="5" width="15.88671875" customWidth="1"/>
    <col min="6" max="6" width="9.21875" customWidth="1"/>
    <col min="7" max="20" width="7.109375" customWidth="1"/>
    <col min="21" max="21" width="9.77734375" customWidth="1"/>
  </cols>
  <sheetData>
    <row r="1" spans="1:20" ht="16.350000000000001" customHeight="1">
      <c r="A1" s="1"/>
      <c r="S1" s="66" t="s">
        <v>390</v>
      </c>
      <c r="T1" s="66"/>
    </row>
    <row r="2" spans="1:20" ht="47.4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6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9.25" customHeight="1">
      <c r="A4" s="65" t="s">
        <v>159</v>
      </c>
      <c r="B4" s="65"/>
      <c r="C4" s="65"/>
      <c r="D4" s="65" t="s">
        <v>212</v>
      </c>
      <c r="E4" s="65" t="s">
        <v>213</v>
      </c>
      <c r="F4" s="65" t="s">
        <v>237</v>
      </c>
      <c r="G4" s="65" t="s">
        <v>162</v>
      </c>
      <c r="H4" s="65"/>
      <c r="I4" s="65"/>
      <c r="J4" s="65"/>
      <c r="K4" s="65" t="s">
        <v>163</v>
      </c>
      <c r="L4" s="65"/>
      <c r="M4" s="65"/>
      <c r="N4" s="65"/>
      <c r="O4" s="65"/>
      <c r="P4" s="65"/>
      <c r="Q4" s="65"/>
      <c r="R4" s="65"/>
      <c r="S4" s="65"/>
      <c r="T4" s="65"/>
    </row>
    <row r="5" spans="1:20" ht="50.1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2" t="s">
        <v>136</v>
      </c>
      <c r="H5" s="2" t="s">
        <v>238</v>
      </c>
      <c r="I5" s="2" t="s">
        <v>239</v>
      </c>
      <c r="J5" s="2" t="s">
        <v>223</v>
      </c>
      <c r="K5" s="2" t="s">
        <v>136</v>
      </c>
      <c r="L5" s="2" t="s">
        <v>241</v>
      </c>
      <c r="M5" s="2" t="s">
        <v>242</v>
      </c>
      <c r="N5" s="2" t="s">
        <v>225</v>
      </c>
      <c r="O5" s="2" t="s">
        <v>243</v>
      </c>
      <c r="P5" s="2" t="s">
        <v>244</v>
      </c>
      <c r="Q5" s="2" t="s">
        <v>245</v>
      </c>
      <c r="R5" s="2" t="s">
        <v>221</v>
      </c>
      <c r="S5" s="2" t="s">
        <v>224</v>
      </c>
      <c r="T5" s="2" t="s">
        <v>228</v>
      </c>
    </row>
    <row r="6" spans="1:20" ht="22.95" customHeight="1">
      <c r="A6" s="15"/>
      <c r="B6" s="29"/>
      <c r="C6" s="29"/>
      <c r="D6" s="3"/>
      <c r="E6" s="3" t="s">
        <v>136</v>
      </c>
      <c r="F6" s="10">
        <v>0</v>
      </c>
      <c r="G6" s="10"/>
      <c r="H6" s="10"/>
      <c r="I6" s="10"/>
      <c r="J6" s="10"/>
      <c r="K6" s="10">
        <v>456.9</v>
      </c>
      <c r="L6" s="10">
        <v>6.9</v>
      </c>
      <c r="M6" s="10"/>
      <c r="N6" s="10"/>
      <c r="O6" s="10"/>
      <c r="P6" s="10">
        <v>450</v>
      </c>
      <c r="Q6" s="10"/>
      <c r="R6" s="10"/>
      <c r="S6" s="10"/>
      <c r="T6" s="10"/>
    </row>
    <row r="7" spans="1:20" ht="22.95" customHeight="1">
      <c r="A7" s="11"/>
      <c r="B7" s="11"/>
      <c r="C7" s="11"/>
      <c r="D7" s="9" t="s">
        <v>154</v>
      </c>
      <c r="E7" s="9" t="s">
        <v>155</v>
      </c>
      <c r="F7" s="10"/>
      <c r="G7" s="10"/>
      <c r="H7" s="10"/>
      <c r="I7" s="10"/>
      <c r="J7" s="10"/>
      <c r="K7" s="10">
        <f>K8</f>
        <v>456.9</v>
      </c>
      <c r="L7" s="10">
        <f>L8</f>
        <v>6.9</v>
      </c>
      <c r="M7" s="10"/>
      <c r="N7" s="10"/>
      <c r="O7" s="10"/>
      <c r="P7" s="10">
        <f>P8</f>
        <v>450</v>
      </c>
      <c r="Q7" s="10"/>
      <c r="R7" s="10"/>
      <c r="S7" s="10"/>
      <c r="T7" s="10"/>
    </row>
    <row r="8" spans="1:20" ht="22.95" customHeight="1">
      <c r="A8" s="11"/>
      <c r="B8" s="11"/>
      <c r="C8" s="11"/>
      <c r="D8" s="26" t="s">
        <v>156</v>
      </c>
      <c r="E8" s="26" t="s">
        <v>157</v>
      </c>
      <c r="F8" s="10"/>
      <c r="G8" s="10"/>
      <c r="H8" s="10"/>
      <c r="I8" s="10"/>
      <c r="J8" s="10"/>
      <c r="K8" s="10">
        <f>K9</f>
        <v>456.9</v>
      </c>
      <c r="L8" s="10">
        <f>L9</f>
        <v>6.9</v>
      </c>
      <c r="M8" s="10"/>
      <c r="N8" s="10"/>
      <c r="O8" s="10"/>
      <c r="P8" s="10">
        <f>P9</f>
        <v>450</v>
      </c>
      <c r="Q8" s="10"/>
      <c r="R8" s="10"/>
      <c r="S8" s="10"/>
      <c r="T8" s="10"/>
    </row>
    <row r="9" spans="1:20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" t="s">
        <v>230</v>
      </c>
      <c r="F9" s="28"/>
      <c r="G9" s="4"/>
      <c r="H9" s="4"/>
      <c r="I9" s="4"/>
      <c r="J9" s="4"/>
      <c r="K9" s="4">
        <v>456.9</v>
      </c>
      <c r="L9" s="4">
        <v>6.9</v>
      </c>
      <c r="M9" s="4"/>
      <c r="N9" s="4"/>
      <c r="O9" s="4"/>
      <c r="P9" s="4">
        <v>450</v>
      </c>
      <c r="Q9" s="4"/>
      <c r="R9" s="4"/>
      <c r="S9" s="4"/>
      <c r="T9" s="4"/>
    </row>
    <row r="10" spans="1:20" ht="16.350000000000001" customHeight="1">
      <c r="A10" s="70" t="s">
        <v>281</v>
      </c>
      <c r="B10" s="70"/>
      <c r="C10" s="70"/>
      <c r="D10" s="70"/>
      <c r="E10" s="70"/>
      <c r="F10" s="70"/>
      <c r="G10" s="70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4.4"/>
  <cols>
    <col min="1" max="1" width="11.109375" customWidth="1"/>
    <col min="2" max="2" width="25.33203125" customWidth="1"/>
    <col min="3" max="3" width="15.33203125" customWidth="1"/>
    <col min="4" max="4" width="12.77734375" customWidth="1"/>
    <col min="5" max="5" width="16.332031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1"/>
      <c r="H1" s="13" t="s">
        <v>391</v>
      </c>
    </row>
    <row r="2" spans="1:8" ht="38.85" customHeight="1">
      <c r="A2" s="67" t="s">
        <v>25</v>
      </c>
      <c r="B2" s="67"/>
      <c r="C2" s="67"/>
      <c r="D2" s="67"/>
      <c r="E2" s="67"/>
      <c r="F2" s="67"/>
      <c r="G2" s="67"/>
      <c r="H2" s="67"/>
    </row>
    <row r="3" spans="1:8" ht="24.15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19.95" customHeight="1">
      <c r="A4" s="65" t="s">
        <v>160</v>
      </c>
      <c r="B4" s="65" t="s">
        <v>161</v>
      </c>
      <c r="C4" s="65" t="s">
        <v>136</v>
      </c>
      <c r="D4" s="65" t="s">
        <v>392</v>
      </c>
      <c r="E4" s="65"/>
      <c r="F4" s="65"/>
      <c r="G4" s="65"/>
      <c r="H4" s="65" t="s">
        <v>163</v>
      </c>
    </row>
    <row r="5" spans="1:8" ht="23.25" customHeight="1">
      <c r="A5" s="65"/>
      <c r="B5" s="65"/>
      <c r="C5" s="65"/>
      <c r="D5" s="65" t="s">
        <v>138</v>
      </c>
      <c r="E5" s="65" t="s">
        <v>259</v>
      </c>
      <c r="F5" s="65"/>
      <c r="G5" s="65" t="s">
        <v>260</v>
      </c>
      <c r="H5" s="65"/>
    </row>
    <row r="6" spans="1:8" ht="23.25" customHeight="1">
      <c r="A6" s="65"/>
      <c r="B6" s="65"/>
      <c r="C6" s="65"/>
      <c r="D6" s="65"/>
      <c r="E6" s="2" t="s">
        <v>238</v>
      </c>
      <c r="F6" s="2" t="s">
        <v>223</v>
      </c>
      <c r="G6" s="65"/>
      <c r="H6" s="65"/>
    </row>
    <row r="7" spans="1:8" ht="22.95" customHeight="1">
      <c r="A7" s="11"/>
      <c r="B7" s="15" t="s">
        <v>136</v>
      </c>
      <c r="C7" s="10">
        <v>0</v>
      </c>
      <c r="D7" s="10"/>
      <c r="E7" s="10"/>
      <c r="F7" s="10"/>
      <c r="G7" s="10"/>
      <c r="H7" s="10"/>
    </row>
    <row r="8" spans="1:8" ht="22.95" customHeight="1">
      <c r="A8" s="9"/>
      <c r="B8" s="9"/>
      <c r="C8" s="10"/>
      <c r="D8" s="10"/>
      <c r="E8" s="10"/>
      <c r="F8" s="10"/>
      <c r="G8" s="10"/>
      <c r="H8" s="10"/>
    </row>
    <row r="9" spans="1:8" ht="22.95" customHeight="1">
      <c r="A9" s="26"/>
      <c r="B9" s="26"/>
      <c r="C9" s="10"/>
      <c r="D9" s="10"/>
      <c r="E9" s="10"/>
      <c r="F9" s="10"/>
      <c r="G9" s="10"/>
      <c r="H9" s="10"/>
    </row>
    <row r="10" spans="1:8" ht="22.95" customHeight="1">
      <c r="A10" s="26"/>
      <c r="B10" s="26"/>
      <c r="C10" s="10"/>
      <c r="D10" s="10"/>
      <c r="E10" s="10"/>
      <c r="F10" s="10"/>
      <c r="G10" s="10"/>
      <c r="H10" s="10"/>
    </row>
    <row r="11" spans="1:8" ht="22.95" customHeight="1">
      <c r="A11" s="26"/>
      <c r="B11" s="26"/>
      <c r="C11" s="10"/>
      <c r="D11" s="10"/>
      <c r="E11" s="10"/>
      <c r="F11" s="10"/>
      <c r="G11" s="10"/>
      <c r="H11" s="10"/>
    </row>
    <row r="12" spans="1:8" ht="22.95" customHeight="1">
      <c r="A12" s="27"/>
      <c r="B12" s="27"/>
      <c r="C12" s="4"/>
      <c r="D12" s="4"/>
      <c r="E12" s="28"/>
      <c r="F12" s="28"/>
      <c r="G12" s="28"/>
      <c r="H12" s="28"/>
    </row>
    <row r="13" spans="1:8" ht="16.350000000000001" customHeight="1">
      <c r="A13" s="70" t="s">
        <v>281</v>
      </c>
      <c r="B13" s="70"/>
      <c r="C13" s="70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I17" sqref="I17"/>
    </sheetView>
  </sheetViews>
  <sheetFormatPr defaultColWidth="10" defaultRowHeight="14.4"/>
  <cols>
    <col min="1" max="1" width="10.77734375" customWidth="1"/>
    <col min="2" max="2" width="22.77734375" customWidth="1"/>
    <col min="3" max="3" width="19.21875" customWidth="1"/>
    <col min="4" max="4" width="16.77734375" customWidth="1"/>
    <col min="5" max="6" width="16.33203125" customWidth="1"/>
    <col min="7" max="8" width="17.6640625" customWidth="1"/>
  </cols>
  <sheetData>
    <row r="1" spans="1:8" ht="16.350000000000001" customHeight="1">
      <c r="A1" s="1"/>
      <c r="H1" s="13" t="s">
        <v>393</v>
      </c>
    </row>
    <row r="2" spans="1:8" ht="38.85" customHeight="1">
      <c r="A2" s="67" t="s">
        <v>26</v>
      </c>
      <c r="B2" s="67"/>
      <c r="C2" s="67"/>
      <c r="D2" s="67"/>
      <c r="E2" s="67"/>
      <c r="F2" s="67"/>
      <c r="G2" s="67"/>
      <c r="H2" s="67"/>
    </row>
    <row r="3" spans="1:8" ht="24.15" customHeight="1">
      <c r="A3" s="63" t="s">
        <v>31</v>
      </c>
      <c r="B3" s="63"/>
      <c r="C3" s="63"/>
      <c r="D3" s="63"/>
      <c r="E3" s="63"/>
      <c r="F3" s="63"/>
      <c r="G3" s="63"/>
      <c r="H3" s="7" t="s">
        <v>32</v>
      </c>
    </row>
    <row r="4" spans="1:8" ht="20.7" customHeight="1">
      <c r="A4" s="65" t="s">
        <v>160</v>
      </c>
      <c r="B4" s="65" t="s">
        <v>161</v>
      </c>
      <c r="C4" s="65" t="s">
        <v>136</v>
      </c>
      <c r="D4" s="65" t="s">
        <v>394</v>
      </c>
      <c r="E4" s="65"/>
      <c r="F4" s="65"/>
      <c r="G4" s="65"/>
      <c r="H4" s="65" t="s">
        <v>163</v>
      </c>
    </row>
    <row r="5" spans="1:8" ht="18.899999999999999" customHeight="1">
      <c r="A5" s="65"/>
      <c r="B5" s="65"/>
      <c r="C5" s="65"/>
      <c r="D5" s="65" t="s">
        <v>138</v>
      </c>
      <c r="E5" s="65" t="s">
        <v>259</v>
      </c>
      <c r="F5" s="65"/>
      <c r="G5" s="65" t="s">
        <v>260</v>
      </c>
      <c r="H5" s="65"/>
    </row>
    <row r="6" spans="1:8" ht="24.15" customHeight="1">
      <c r="A6" s="65"/>
      <c r="B6" s="65"/>
      <c r="C6" s="65"/>
      <c r="D6" s="65"/>
      <c r="E6" s="2" t="s">
        <v>238</v>
      </c>
      <c r="F6" s="2" t="s">
        <v>223</v>
      </c>
      <c r="G6" s="65"/>
      <c r="H6" s="65"/>
    </row>
    <row r="7" spans="1:8" ht="22.95" customHeight="1">
      <c r="A7" s="11"/>
      <c r="B7" s="15" t="s">
        <v>136</v>
      </c>
      <c r="C7" s="10">
        <f>C8</f>
        <v>660</v>
      </c>
      <c r="D7" s="10">
        <f t="shared" ref="D7:G7" si="0">D8</f>
        <v>660</v>
      </c>
      <c r="E7" s="10">
        <f t="shared" si="0"/>
        <v>555.6</v>
      </c>
      <c r="F7" s="10">
        <f t="shared" si="0"/>
        <v>33</v>
      </c>
      <c r="G7" s="10">
        <f t="shared" si="0"/>
        <v>71.400000000000006</v>
      </c>
      <c r="H7" s="10"/>
    </row>
    <row r="8" spans="1:8" ht="22.95" customHeight="1">
      <c r="A8" s="9" t="s">
        <v>154</v>
      </c>
      <c r="B8" s="9" t="s">
        <v>155</v>
      </c>
      <c r="C8" s="10">
        <f>C9</f>
        <v>660</v>
      </c>
      <c r="D8" s="10">
        <f t="shared" ref="D8:G8" si="1">D9</f>
        <v>660</v>
      </c>
      <c r="E8" s="10">
        <f t="shared" si="1"/>
        <v>555.6</v>
      </c>
      <c r="F8" s="10">
        <f t="shared" si="1"/>
        <v>33</v>
      </c>
      <c r="G8" s="10">
        <f t="shared" si="1"/>
        <v>71.400000000000006</v>
      </c>
      <c r="H8" s="10"/>
    </row>
    <row r="9" spans="1:8" ht="22.95" customHeight="1">
      <c r="A9" s="26" t="s">
        <v>156</v>
      </c>
      <c r="B9" s="26" t="s">
        <v>157</v>
      </c>
      <c r="C9" s="10">
        <f>C10</f>
        <v>660</v>
      </c>
      <c r="D9" s="10">
        <f t="shared" ref="D9:G9" si="2">D10</f>
        <v>660</v>
      </c>
      <c r="E9" s="10">
        <f t="shared" si="2"/>
        <v>555.6</v>
      </c>
      <c r="F9" s="10">
        <f t="shared" si="2"/>
        <v>33</v>
      </c>
      <c r="G9" s="10">
        <f t="shared" si="2"/>
        <v>71.400000000000006</v>
      </c>
      <c r="H9" s="10"/>
    </row>
    <row r="10" spans="1:8" ht="22.95" customHeight="1">
      <c r="A10" s="27" t="s">
        <v>229</v>
      </c>
      <c r="B10" s="3" t="s">
        <v>230</v>
      </c>
      <c r="C10" s="10">
        <f>D10+H10</f>
        <v>660</v>
      </c>
      <c r="D10" s="10">
        <f>E10+F10+G10</f>
        <v>660</v>
      </c>
      <c r="E10" s="10">
        <v>555.6</v>
      </c>
      <c r="F10" s="10">
        <v>33</v>
      </c>
      <c r="G10" s="10">
        <v>71.400000000000006</v>
      </c>
      <c r="H10" s="10"/>
    </row>
    <row r="11" spans="1:8" ht="22.95" customHeight="1">
      <c r="A11" s="26"/>
      <c r="B11" s="26"/>
      <c r="C11" s="10"/>
      <c r="D11" s="10"/>
      <c r="E11" s="10"/>
      <c r="F11" s="10"/>
      <c r="G11" s="10"/>
      <c r="H11" s="10"/>
    </row>
    <row r="12" spans="1:8" ht="22.95" customHeight="1">
      <c r="A12" s="27"/>
      <c r="B12" s="27"/>
      <c r="C12" s="4"/>
      <c r="D12" s="4"/>
      <c r="E12" s="28"/>
      <c r="F12" s="28"/>
      <c r="G12" s="28"/>
      <c r="H12" s="28"/>
    </row>
    <row r="13" spans="1:8" ht="16.350000000000001" customHeight="1">
      <c r="A13" s="70" t="s">
        <v>281</v>
      </c>
      <c r="B13" s="70"/>
      <c r="C13" s="70"/>
      <c r="D13" s="70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Q14" sqref="Q14"/>
    </sheetView>
  </sheetViews>
  <sheetFormatPr defaultColWidth="10" defaultRowHeight="14.4"/>
  <cols>
    <col min="1" max="1" width="10" customWidth="1"/>
    <col min="2" max="2" width="21.77734375" customWidth="1"/>
    <col min="3" max="3" width="13.21875" customWidth="1"/>
    <col min="4" max="14" width="7.77734375" customWidth="1"/>
    <col min="15" max="17" width="9.77734375" customWidth="1"/>
  </cols>
  <sheetData>
    <row r="1" spans="1:14" ht="16.350000000000001" customHeight="1">
      <c r="A1" s="1"/>
      <c r="M1" s="66" t="s">
        <v>395</v>
      </c>
      <c r="N1" s="66"/>
    </row>
    <row r="2" spans="1:14" ht="45.75" customHeight="1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149999999999999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26.1" customHeight="1">
      <c r="A4" s="65" t="s">
        <v>212</v>
      </c>
      <c r="B4" s="65" t="s">
        <v>396</v>
      </c>
      <c r="C4" s="65" t="s">
        <v>397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398</v>
      </c>
      <c r="N4" s="65"/>
    </row>
    <row r="5" spans="1:14" ht="31.95" customHeight="1">
      <c r="A5" s="65"/>
      <c r="B5" s="65"/>
      <c r="C5" s="65" t="s">
        <v>399</v>
      </c>
      <c r="D5" s="65" t="s">
        <v>139</v>
      </c>
      <c r="E5" s="65"/>
      <c r="F5" s="65"/>
      <c r="G5" s="65"/>
      <c r="H5" s="65"/>
      <c r="I5" s="65"/>
      <c r="J5" s="65" t="s">
        <v>400</v>
      </c>
      <c r="K5" s="65" t="s">
        <v>141</v>
      </c>
      <c r="L5" s="65" t="s">
        <v>142</v>
      </c>
      <c r="M5" s="65" t="s">
        <v>401</v>
      </c>
      <c r="N5" s="65" t="s">
        <v>402</v>
      </c>
    </row>
    <row r="6" spans="1:14" ht="44.85" customHeight="1">
      <c r="A6" s="65"/>
      <c r="B6" s="65"/>
      <c r="C6" s="65"/>
      <c r="D6" s="2" t="s">
        <v>403</v>
      </c>
      <c r="E6" s="2" t="s">
        <v>404</v>
      </c>
      <c r="F6" s="2" t="s">
        <v>405</v>
      </c>
      <c r="G6" s="2" t="s">
        <v>406</v>
      </c>
      <c r="H6" s="2" t="s">
        <v>407</v>
      </c>
      <c r="I6" s="2" t="s">
        <v>408</v>
      </c>
      <c r="J6" s="65"/>
      <c r="K6" s="65"/>
      <c r="L6" s="65"/>
      <c r="M6" s="65"/>
      <c r="N6" s="65"/>
    </row>
    <row r="7" spans="1:14" ht="22.95" customHeight="1">
      <c r="A7" s="14"/>
      <c r="B7" s="15" t="s">
        <v>136</v>
      </c>
      <c r="C7" s="10">
        <f>C8</f>
        <v>2142.0920000000001</v>
      </c>
      <c r="D7" s="10">
        <f t="shared" ref="D7:J7" si="0">D8</f>
        <v>1685.192</v>
      </c>
      <c r="E7" s="10">
        <f t="shared" si="0"/>
        <v>1529.192</v>
      </c>
      <c r="F7" s="10">
        <f t="shared" si="0"/>
        <v>156</v>
      </c>
      <c r="G7" s="10"/>
      <c r="H7" s="10"/>
      <c r="I7" s="10"/>
      <c r="J7" s="10">
        <f t="shared" si="0"/>
        <v>456.9</v>
      </c>
      <c r="K7" s="10"/>
      <c r="L7" s="10"/>
      <c r="M7" s="10">
        <v>173.99199999999999</v>
      </c>
      <c r="N7" s="11"/>
    </row>
    <row r="8" spans="1:14" ht="22.95" customHeight="1">
      <c r="A8" s="16" t="s">
        <v>154</v>
      </c>
      <c r="B8" s="17" t="s">
        <v>155</v>
      </c>
      <c r="C8" s="10">
        <f t="shared" ref="C8:C15" si="1">D8+J8+K8+L8</f>
        <v>2142.0920000000001</v>
      </c>
      <c r="D8" s="10">
        <f t="shared" ref="D8:D15" si="2">E8+F8+G8+H8+I8</f>
        <v>1685.192</v>
      </c>
      <c r="E8" s="10">
        <f>SUM(E9:E15)</f>
        <v>1529.192</v>
      </c>
      <c r="F8" s="10">
        <f t="shared" ref="F8:M8" si="3">SUM(F9:F15)</f>
        <v>156</v>
      </c>
      <c r="G8" s="10"/>
      <c r="H8" s="10"/>
      <c r="I8" s="10"/>
      <c r="J8" s="10">
        <f t="shared" si="3"/>
        <v>456.9</v>
      </c>
      <c r="K8" s="10"/>
      <c r="L8" s="10"/>
      <c r="M8" s="10">
        <f t="shared" si="3"/>
        <v>173.99199999999999</v>
      </c>
      <c r="N8" s="10"/>
    </row>
    <row r="9" spans="1:14" ht="22.95" customHeight="1">
      <c r="A9" s="18" t="s">
        <v>409</v>
      </c>
      <c r="B9" s="19" t="s">
        <v>410</v>
      </c>
      <c r="C9" s="10">
        <f t="shared" si="1"/>
        <v>8.9920000000000009</v>
      </c>
      <c r="D9" s="10">
        <f t="shared" si="2"/>
        <v>8.9920000000000009</v>
      </c>
      <c r="E9" s="4">
        <v>8.9920000000000009</v>
      </c>
      <c r="F9" s="4"/>
      <c r="G9" s="4"/>
      <c r="H9" s="4"/>
      <c r="I9" s="4"/>
      <c r="J9" s="4"/>
      <c r="K9" s="4"/>
      <c r="L9" s="4"/>
      <c r="M9" s="4">
        <v>8.9920000000000009</v>
      </c>
      <c r="N9" s="3"/>
    </row>
    <row r="10" spans="1:14" ht="22.95" customHeight="1">
      <c r="A10" s="18" t="s">
        <v>409</v>
      </c>
      <c r="B10" s="19" t="s">
        <v>411</v>
      </c>
      <c r="C10" s="10">
        <f t="shared" si="1"/>
        <v>156</v>
      </c>
      <c r="D10" s="10">
        <f t="shared" si="2"/>
        <v>156</v>
      </c>
      <c r="E10" s="4"/>
      <c r="F10" s="4">
        <v>156</v>
      </c>
      <c r="G10" s="4"/>
      <c r="H10" s="4"/>
      <c r="I10" s="4"/>
      <c r="J10" s="4"/>
      <c r="K10" s="4"/>
      <c r="L10" s="4"/>
      <c r="M10" s="4">
        <v>156</v>
      </c>
      <c r="N10" s="3"/>
    </row>
    <row r="11" spans="1:14" ht="22.95" customHeight="1">
      <c r="A11" s="18" t="s">
        <v>409</v>
      </c>
      <c r="B11" s="20" t="s">
        <v>412</v>
      </c>
      <c r="C11" s="10">
        <f t="shared" si="1"/>
        <v>9</v>
      </c>
      <c r="D11" s="10">
        <f t="shared" si="2"/>
        <v>9</v>
      </c>
      <c r="E11" s="21">
        <v>9</v>
      </c>
      <c r="F11" s="21"/>
      <c r="G11" s="21"/>
      <c r="H11" s="21"/>
      <c r="I11" s="21"/>
      <c r="J11" s="21"/>
      <c r="K11" s="21"/>
      <c r="L11" s="21"/>
      <c r="M11" s="21">
        <v>9</v>
      </c>
      <c r="N11" s="24"/>
    </row>
    <row r="12" spans="1:14" ht="22.95" customHeight="1">
      <c r="A12" s="18" t="s">
        <v>409</v>
      </c>
      <c r="B12" s="22" t="s">
        <v>413</v>
      </c>
      <c r="C12" s="10">
        <f t="shared" si="1"/>
        <v>456.9</v>
      </c>
      <c r="D12" s="10">
        <f t="shared" si="2"/>
        <v>0</v>
      </c>
      <c r="E12" s="23"/>
      <c r="F12" s="23"/>
      <c r="G12" s="23"/>
      <c r="H12" s="23"/>
      <c r="I12" s="23"/>
      <c r="J12" s="23">
        <v>456.9</v>
      </c>
      <c r="K12" s="23"/>
      <c r="L12" s="23"/>
      <c r="M12" s="23"/>
      <c r="N12" s="25"/>
    </row>
    <row r="13" spans="1:14" ht="22.95" customHeight="1">
      <c r="A13" s="18" t="s">
        <v>409</v>
      </c>
      <c r="B13" s="22" t="s">
        <v>414</v>
      </c>
      <c r="C13" s="10">
        <f t="shared" si="1"/>
        <v>900</v>
      </c>
      <c r="D13" s="10">
        <f t="shared" si="2"/>
        <v>900</v>
      </c>
      <c r="E13" s="23">
        <v>900</v>
      </c>
      <c r="F13" s="23"/>
      <c r="G13" s="23"/>
      <c r="H13" s="23"/>
      <c r="I13" s="23"/>
      <c r="J13" s="23"/>
      <c r="K13" s="23"/>
      <c r="L13" s="23"/>
      <c r="M13" s="23"/>
      <c r="N13" s="25"/>
    </row>
    <row r="14" spans="1:14" ht="22.95" customHeight="1">
      <c r="A14" s="18" t="s">
        <v>409</v>
      </c>
      <c r="B14" s="22" t="s">
        <v>415</v>
      </c>
      <c r="C14" s="10">
        <f t="shared" si="1"/>
        <v>13.2</v>
      </c>
      <c r="D14" s="10">
        <f t="shared" si="2"/>
        <v>13.2</v>
      </c>
      <c r="E14" s="23">
        <v>13.2</v>
      </c>
      <c r="F14" s="23"/>
      <c r="G14" s="23"/>
      <c r="H14" s="23"/>
      <c r="I14" s="23"/>
      <c r="J14" s="23"/>
      <c r="K14" s="23"/>
      <c r="L14" s="23"/>
      <c r="M14" s="23"/>
      <c r="N14" s="25"/>
    </row>
    <row r="15" spans="1:14" ht="22.95" customHeight="1">
      <c r="A15" s="18" t="s">
        <v>409</v>
      </c>
      <c r="B15" s="22" t="s">
        <v>416</v>
      </c>
      <c r="C15" s="10">
        <f t="shared" si="1"/>
        <v>598</v>
      </c>
      <c r="D15" s="10">
        <f t="shared" si="2"/>
        <v>598</v>
      </c>
      <c r="E15" s="23">
        <v>598</v>
      </c>
      <c r="F15" s="23"/>
      <c r="G15" s="23"/>
      <c r="H15" s="23"/>
      <c r="I15" s="23"/>
      <c r="J15" s="23"/>
      <c r="K15" s="23"/>
      <c r="L15" s="23"/>
      <c r="M15" s="23"/>
      <c r="N15" s="25"/>
    </row>
    <row r="16" spans="1:14" ht="16.350000000000001" customHeight="1">
      <c r="A16" s="70" t="s">
        <v>281</v>
      </c>
      <c r="B16" s="70"/>
      <c r="C16" s="70"/>
      <c r="D16" s="70"/>
    </row>
  </sheetData>
  <mergeCells count="16">
    <mergeCell ref="J5:J6"/>
    <mergeCell ref="K5:K6"/>
    <mergeCell ref="L5:L6"/>
    <mergeCell ref="M5:M6"/>
    <mergeCell ref="N5:N6"/>
    <mergeCell ref="D5:I5"/>
    <mergeCell ref="A16:D16"/>
    <mergeCell ref="A4:A6"/>
    <mergeCell ref="B4:B6"/>
    <mergeCell ref="C5:C6"/>
    <mergeCell ref="M1:N1"/>
    <mergeCell ref="A2:N2"/>
    <mergeCell ref="A3:L3"/>
    <mergeCell ref="M3:N3"/>
    <mergeCell ref="C4:L4"/>
    <mergeCell ref="M4:N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pane ySplit="5" topLeftCell="A22" activePane="bottomLeft" state="frozen"/>
      <selection pane="bottomLeft" activeCell="D19" sqref="D19:D30"/>
    </sheetView>
  </sheetViews>
  <sheetFormatPr defaultColWidth="10" defaultRowHeight="14.4"/>
  <cols>
    <col min="1" max="1" width="6.77734375" customWidth="1"/>
    <col min="2" max="2" width="15.109375" customWidth="1"/>
    <col min="3" max="3" width="8.44140625" customWidth="1"/>
    <col min="4" max="4" width="12.21875" customWidth="1"/>
    <col min="5" max="5" width="7.44140625" customWidth="1"/>
    <col min="6" max="6" width="8.109375" customWidth="1"/>
    <col min="7" max="7" width="11.21875" customWidth="1"/>
    <col min="8" max="8" width="18.109375" customWidth="1"/>
    <col min="9" max="9" width="9.44140625" customWidth="1"/>
    <col min="10" max="10" width="9" customWidth="1"/>
    <col min="11" max="11" width="8.109375" customWidth="1"/>
    <col min="12" max="12" width="9.77734375" customWidth="1"/>
    <col min="13" max="13" width="16.88671875" customWidth="1"/>
    <col min="14" max="16" width="9.777343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417</v>
      </c>
    </row>
    <row r="2" spans="1:13" ht="37.950000000000003" customHeight="1">
      <c r="A2" s="1"/>
      <c r="B2" s="1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6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 t="s">
        <v>32</v>
      </c>
      <c r="M3" s="64"/>
    </row>
    <row r="4" spans="1:13" ht="33.6" customHeight="1">
      <c r="A4" s="65" t="s">
        <v>212</v>
      </c>
      <c r="B4" s="65" t="s">
        <v>418</v>
      </c>
      <c r="C4" s="65" t="s">
        <v>419</v>
      </c>
      <c r="D4" s="65" t="s">
        <v>420</v>
      </c>
      <c r="E4" s="65" t="s">
        <v>421</v>
      </c>
      <c r="F4" s="65"/>
      <c r="G4" s="65"/>
      <c r="H4" s="65"/>
      <c r="I4" s="65"/>
      <c r="J4" s="65"/>
      <c r="K4" s="65"/>
      <c r="L4" s="65"/>
      <c r="M4" s="65"/>
    </row>
    <row r="5" spans="1:13" ht="36.15" customHeight="1">
      <c r="A5" s="65"/>
      <c r="B5" s="65"/>
      <c r="C5" s="65"/>
      <c r="D5" s="65"/>
      <c r="E5" s="2" t="s">
        <v>422</v>
      </c>
      <c r="F5" s="2" t="s">
        <v>423</v>
      </c>
      <c r="G5" s="2" t="s">
        <v>424</v>
      </c>
      <c r="H5" s="2" t="s">
        <v>425</v>
      </c>
      <c r="I5" s="2" t="s">
        <v>426</v>
      </c>
      <c r="J5" s="2" t="s">
        <v>427</v>
      </c>
      <c r="K5" s="2" t="s">
        <v>428</v>
      </c>
      <c r="L5" s="2" t="s">
        <v>429</v>
      </c>
      <c r="M5" s="2" t="s">
        <v>430</v>
      </c>
    </row>
    <row r="6" spans="1:13" ht="19.95" customHeight="1">
      <c r="A6" s="9" t="s">
        <v>2</v>
      </c>
      <c r="B6" s="9" t="s">
        <v>4</v>
      </c>
      <c r="C6" s="10">
        <v>173.99199999999999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9.25" customHeight="1">
      <c r="A7" s="72" t="s">
        <v>156</v>
      </c>
      <c r="B7" s="72" t="s">
        <v>431</v>
      </c>
      <c r="C7" s="73">
        <v>8.9920000000000009</v>
      </c>
      <c r="D7" s="72" t="s">
        <v>432</v>
      </c>
      <c r="E7" s="74" t="s">
        <v>433</v>
      </c>
      <c r="F7" s="12" t="s">
        <v>434</v>
      </c>
      <c r="G7" s="3" t="s">
        <v>435</v>
      </c>
      <c r="H7" s="3" t="s">
        <v>436</v>
      </c>
      <c r="I7" s="3" t="s">
        <v>437</v>
      </c>
      <c r="J7" s="3" t="s">
        <v>438</v>
      </c>
      <c r="K7" s="3" t="s">
        <v>439</v>
      </c>
      <c r="L7" s="3" t="s">
        <v>440</v>
      </c>
      <c r="M7" s="3"/>
    </row>
    <row r="8" spans="1:13" ht="24.45" customHeight="1">
      <c r="A8" s="72"/>
      <c r="B8" s="72"/>
      <c r="C8" s="73"/>
      <c r="D8" s="72"/>
      <c r="E8" s="74"/>
      <c r="F8" s="12" t="s">
        <v>441</v>
      </c>
      <c r="G8" s="3"/>
      <c r="H8" s="3"/>
      <c r="I8" s="3"/>
      <c r="J8" s="3"/>
      <c r="K8" s="3"/>
      <c r="L8" s="3"/>
      <c r="M8" s="3"/>
    </row>
    <row r="9" spans="1:13" ht="24.45" customHeight="1">
      <c r="A9" s="72"/>
      <c r="B9" s="72"/>
      <c r="C9" s="73"/>
      <c r="D9" s="72"/>
      <c r="E9" s="74"/>
      <c r="F9" s="12" t="s">
        <v>442</v>
      </c>
      <c r="G9" s="3"/>
      <c r="H9" s="3"/>
      <c r="I9" s="3"/>
      <c r="J9" s="3"/>
      <c r="K9" s="3"/>
      <c r="L9" s="3"/>
      <c r="M9" s="3"/>
    </row>
    <row r="10" spans="1:13" ht="29.25" customHeight="1">
      <c r="A10" s="72"/>
      <c r="B10" s="72"/>
      <c r="C10" s="73"/>
      <c r="D10" s="72"/>
      <c r="E10" s="74" t="s">
        <v>443</v>
      </c>
      <c r="F10" s="12" t="s">
        <v>444</v>
      </c>
      <c r="G10" s="3" t="s">
        <v>445</v>
      </c>
      <c r="H10" s="3" t="s">
        <v>446</v>
      </c>
      <c r="I10" s="3" t="s">
        <v>447</v>
      </c>
      <c r="J10" s="3" t="s">
        <v>448</v>
      </c>
      <c r="K10" s="3" t="s">
        <v>449</v>
      </c>
      <c r="L10" s="3" t="s">
        <v>450</v>
      </c>
      <c r="M10" s="3"/>
    </row>
    <row r="11" spans="1:13" ht="29.25" customHeight="1">
      <c r="A11" s="72"/>
      <c r="B11" s="72"/>
      <c r="C11" s="73"/>
      <c r="D11" s="72"/>
      <c r="E11" s="74"/>
      <c r="F11" s="74" t="s">
        <v>451</v>
      </c>
      <c r="G11" s="3" t="s">
        <v>452</v>
      </c>
      <c r="H11" s="78">
        <v>0.95</v>
      </c>
      <c r="I11" s="3" t="s">
        <v>454</v>
      </c>
      <c r="J11" s="3" t="s">
        <v>455</v>
      </c>
      <c r="K11" s="3" t="s">
        <v>456</v>
      </c>
      <c r="L11" s="3" t="s">
        <v>450</v>
      </c>
      <c r="M11" s="3"/>
    </row>
    <row r="12" spans="1:13" ht="29.25" customHeight="1">
      <c r="A12" s="72"/>
      <c r="B12" s="72"/>
      <c r="C12" s="73"/>
      <c r="D12" s="72"/>
      <c r="E12" s="74"/>
      <c r="F12" s="74"/>
      <c r="G12" s="3" t="s">
        <v>457</v>
      </c>
      <c r="H12" s="3" t="s">
        <v>458</v>
      </c>
      <c r="I12" s="3" t="s">
        <v>459</v>
      </c>
      <c r="J12" s="3" t="s">
        <v>455</v>
      </c>
      <c r="K12" s="3" t="s">
        <v>456</v>
      </c>
      <c r="L12" s="3" t="s">
        <v>460</v>
      </c>
      <c r="M12" s="3"/>
    </row>
    <row r="13" spans="1:13" ht="29.25" customHeight="1">
      <c r="A13" s="72"/>
      <c r="B13" s="72"/>
      <c r="C13" s="73"/>
      <c r="D13" s="72"/>
      <c r="E13" s="74"/>
      <c r="F13" s="12" t="s">
        <v>461</v>
      </c>
      <c r="G13" s="3" t="s">
        <v>462</v>
      </c>
      <c r="H13" s="3" t="s">
        <v>463</v>
      </c>
      <c r="I13" s="3" t="s">
        <v>464</v>
      </c>
      <c r="J13" s="3" t="s">
        <v>465</v>
      </c>
      <c r="K13" s="3" t="s">
        <v>466</v>
      </c>
      <c r="L13" s="3" t="s">
        <v>450</v>
      </c>
      <c r="M13" s="3"/>
    </row>
    <row r="14" spans="1:13" ht="24.45" customHeight="1">
      <c r="A14" s="72"/>
      <c r="B14" s="72"/>
      <c r="C14" s="73"/>
      <c r="D14" s="72"/>
      <c r="E14" s="74" t="s">
        <v>467</v>
      </c>
      <c r="F14" s="12" t="s">
        <v>468</v>
      </c>
      <c r="G14" s="3"/>
      <c r="H14" s="3"/>
      <c r="I14" s="3"/>
      <c r="J14" s="3"/>
      <c r="K14" s="3"/>
      <c r="L14" s="3"/>
      <c r="M14" s="3"/>
    </row>
    <row r="15" spans="1:13" ht="59.4" customHeight="1">
      <c r="A15" s="72"/>
      <c r="B15" s="72"/>
      <c r="C15" s="73"/>
      <c r="D15" s="72"/>
      <c r="E15" s="74"/>
      <c r="F15" s="12" t="s">
        <v>469</v>
      </c>
      <c r="G15" s="3" t="s">
        <v>470</v>
      </c>
      <c r="H15" s="3" t="s">
        <v>471</v>
      </c>
      <c r="I15" s="3" t="s">
        <v>472</v>
      </c>
      <c r="J15" s="3" t="s">
        <v>473</v>
      </c>
      <c r="K15" s="3" t="s">
        <v>474</v>
      </c>
      <c r="L15" s="3" t="s">
        <v>475</v>
      </c>
      <c r="M15" s="3"/>
    </row>
    <row r="16" spans="1:13" ht="24.45" customHeight="1">
      <c r="A16" s="72"/>
      <c r="B16" s="72"/>
      <c r="C16" s="73"/>
      <c r="D16" s="72"/>
      <c r="E16" s="74"/>
      <c r="F16" s="12" t="s">
        <v>476</v>
      </c>
      <c r="G16" s="3"/>
      <c r="H16" s="3"/>
      <c r="I16" s="3"/>
      <c r="J16" s="3"/>
      <c r="K16" s="3"/>
      <c r="L16" s="3"/>
      <c r="M16" s="3"/>
    </row>
    <row r="17" spans="1:13" ht="24.45" customHeight="1">
      <c r="A17" s="72"/>
      <c r="B17" s="72"/>
      <c r="C17" s="73"/>
      <c r="D17" s="72"/>
      <c r="E17" s="74"/>
      <c r="F17" s="12" t="s">
        <v>477</v>
      </c>
      <c r="G17" s="3"/>
      <c r="H17" s="3"/>
      <c r="I17" s="3"/>
      <c r="J17" s="3"/>
      <c r="K17" s="3"/>
      <c r="L17" s="3"/>
      <c r="M17" s="3"/>
    </row>
    <row r="18" spans="1:13" ht="29.25" customHeight="1">
      <c r="A18" s="72"/>
      <c r="B18" s="72"/>
      <c r="C18" s="73"/>
      <c r="D18" s="72"/>
      <c r="E18" s="12" t="s">
        <v>478</v>
      </c>
      <c r="F18" s="12" t="s">
        <v>479</v>
      </c>
      <c r="G18" s="3" t="s">
        <v>480</v>
      </c>
      <c r="H18" s="78">
        <v>0.95</v>
      </c>
      <c r="I18" s="3" t="s">
        <v>481</v>
      </c>
      <c r="J18" s="3" t="s">
        <v>455</v>
      </c>
      <c r="K18" s="3" t="s">
        <v>456</v>
      </c>
      <c r="L18" s="3" t="s">
        <v>450</v>
      </c>
      <c r="M18" s="3"/>
    </row>
    <row r="19" spans="1:13" ht="29.25" customHeight="1">
      <c r="A19" s="72" t="s">
        <v>156</v>
      </c>
      <c r="B19" s="72" t="s">
        <v>482</v>
      </c>
      <c r="C19" s="73">
        <v>156</v>
      </c>
      <c r="D19" s="72" t="s">
        <v>579</v>
      </c>
      <c r="E19" s="74" t="s">
        <v>433</v>
      </c>
      <c r="F19" s="12" t="s">
        <v>434</v>
      </c>
      <c r="G19" s="3" t="s">
        <v>435</v>
      </c>
      <c r="H19" s="3" t="s">
        <v>483</v>
      </c>
      <c r="I19" s="3" t="s">
        <v>484</v>
      </c>
      <c r="J19" s="3" t="s">
        <v>485</v>
      </c>
      <c r="K19" s="3" t="s">
        <v>439</v>
      </c>
      <c r="L19" s="3" t="s">
        <v>440</v>
      </c>
      <c r="M19" s="3"/>
    </row>
    <row r="20" spans="1:13" ht="24.45" customHeight="1">
      <c r="A20" s="72"/>
      <c r="B20" s="72"/>
      <c r="C20" s="73"/>
      <c r="D20" s="72"/>
      <c r="E20" s="74"/>
      <c r="F20" s="12" t="s">
        <v>441</v>
      </c>
      <c r="G20" s="3"/>
      <c r="H20" s="3"/>
      <c r="I20" s="3"/>
      <c r="J20" s="3"/>
      <c r="K20" s="3"/>
      <c r="L20" s="3"/>
      <c r="M20" s="3"/>
    </row>
    <row r="21" spans="1:13" ht="24.45" customHeight="1">
      <c r="A21" s="72"/>
      <c r="B21" s="72"/>
      <c r="C21" s="73"/>
      <c r="D21" s="72"/>
      <c r="E21" s="74"/>
      <c r="F21" s="12" t="s">
        <v>442</v>
      </c>
      <c r="G21" s="3"/>
      <c r="H21" s="3"/>
      <c r="I21" s="3"/>
      <c r="J21" s="3"/>
      <c r="K21" s="3"/>
      <c r="L21" s="3"/>
      <c r="M21" s="3"/>
    </row>
    <row r="22" spans="1:13" ht="29.25" customHeight="1">
      <c r="A22" s="72"/>
      <c r="B22" s="72"/>
      <c r="C22" s="73"/>
      <c r="D22" s="72"/>
      <c r="E22" s="74" t="s">
        <v>443</v>
      </c>
      <c r="F22" s="74" t="s">
        <v>444</v>
      </c>
      <c r="G22" s="3" t="s">
        <v>486</v>
      </c>
      <c r="H22" s="3" t="s">
        <v>487</v>
      </c>
      <c r="I22" s="3" t="s">
        <v>488</v>
      </c>
      <c r="J22" s="3" t="s">
        <v>489</v>
      </c>
      <c r="K22" s="3" t="s">
        <v>167</v>
      </c>
      <c r="L22" s="3" t="s">
        <v>450</v>
      </c>
      <c r="M22" s="3"/>
    </row>
    <row r="23" spans="1:13" ht="29.25" customHeight="1">
      <c r="A23" s="72"/>
      <c r="B23" s="72"/>
      <c r="C23" s="73"/>
      <c r="D23" s="72"/>
      <c r="E23" s="74"/>
      <c r="F23" s="74"/>
      <c r="G23" s="3" t="s">
        <v>490</v>
      </c>
      <c r="H23" s="3" t="s">
        <v>491</v>
      </c>
      <c r="I23" s="3" t="s">
        <v>492</v>
      </c>
      <c r="J23" s="3" t="s">
        <v>493</v>
      </c>
      <c r="K23" s="3" t="s">
        <v>494</v>
      </c>
      <c r="L23" s="3" t="s">
        <v>460</v>
      </c>
      <c r="M23" s="3"/>
    </row>
    <row r="24" spans="1:13" ht="39.6" customHeight="1">
      <c r="A24" s="72"/>
      <c r="B24" s="72"/>
      <c r="C24" s="73"/>
      <c r="D24" s="72"/>
      <c r="E24" s="74"/>
      <c r="F24" s="12" t="s">
        <v>451</v>
      </c>
      <c r="G24" s="3" t="s">
        <v>495</v>
      </c>
      <c r="H24" s="3" t="s">
        <v>496</v>
      </c>
      <c r="I24" s="3" t="s">
        <v>497</v>
      </c>
      <c r="J24" s="3" t="s">
        <v>498</v>
      </c>
      <c r="K24" s="3" t="s">
        <v>456</v>
      </c>
      <c r="L24" s="3" t="s">
        <v>450</v>
      </c>
      <c r="M24" s="3"/>
    </row>
    <row r="25" spans="1:13" ht="29.25" customHeight="1">
      <c r="A25" s="72"/>
      <c r="B25" s="72"/>
      <c r="C25" s="73"/>
      <c r="D25" s="72"/>
      <c r="E25" s="74"/>
      <c r="F25" s="12" t="s">
        <v>461</v>
      </c>
      <c r="G25" s="3" t="s">
        <v>499</v>
      </c>
      <c r="H25" s="78">
        <v>1</v>
      </c>
      <c r="I25" s="3" t="s">
        <v>500</v>
      </c>
      <c r="J25" s="3" t="s">
        <v>455</v>
      </c>
      <c r="K25" s="3" t="s">
        <v>456</v>
      </c>
      <c r="L25" s="3" t="s">
        <v>460</v>
      </c>
      <c r="M25" s="3"/>
    </row>
    <row r="26" spans="1:13" ht="24.45" customHeight="1">
      <c r="A26" s="72"/>
      <c r="B26" s="72"/>
      <c r="C26" s="73"/>
      <c r="D26" s="72"/>
      <c r="E26" s="74" t="s">
        <v>467</v>
      </c>
      <c r="F26" s="12" t="s">
        <v>468</v>
      </c>
      <c r="G26" s="3"/>
      <c r="H26" s="3"/>
      <c r="I26" s="3"/>
      <c r="J26" s="3"/>
      <c r="K26" s="3"/>
      <c r="L26" s="3"/>
      <c r="M26" s="3"/>
    </row>
    <row r="27" spans="1:13" ht="59.4" customHeight="1">
      <c r="A27" s="72"/>
      <c r="B27" s="72"/>
      <c r="C27" s="73"/>
      <c r="D27" s="72"/>
      <c r="E27" s="74"/>
      <c r="F27" s="12" t="s">
        <v>469</v>
      </c>
      <c r="G27" s="3" t="s">
        <v>501</v>
      </c>
      <c r="H27" s="3" t="s">
        <v>502</v>
      </c>
      <c r="I27" s="3" t="s">
        <v>503</v>
      </c>
      <c r="J27" s="3" t="s">
        <v>473</v>
      </c>
      <c r="K27" s="3" t="s">
        <v>474</v>
      </c>
      <c r="L27" s="3" t="s">
        <v>475</v>
      </c>
      <c r="M27" s="3"/>
    </row>
    <row r="28" spans="1:13" ht="24.45" customHeight="1">
      <c r="A28" s="72"/>
      <c r="B28" s="72"/>
      <c r="C28" s="73"/>
      <c r="D28" s="72"/>
      <c r="E28" s="74"/>
      <c r="F28" s="12" t="s">
        <v>476</v>
      </c>
      <c r="G28" s="3"/>
      <c r="H28" s="3"/>
      <c r="I28" s="3"/>
      <c r="J28" s="3"/>
      <c r="K28" s="3"/>
      <c r="L28" s="3"/>
      <c r="M28" s="3"/>
    </row>
    <row r="29" spans="1:13" ht="24.45" customHeight="1">
      <c r="A29" s="72"/>
      <c r="B29" s="72"/>
      <c r="C29" s="73"/>
      <c r="D29" s="72"/>
      <c r="E29" s="74"/>
      <c r="F29" s="12" t="s">
        <v>477</v>
      </c>
      <c r="G29" s="3"/>
      <c r="H29" s="3"/>
      <c r="I29" s="3"/>
      <c r="J29" s="3"/>
      <c r="K29" s="3"/>
      <c r="L29" s="3"/>
      <c r="M29" s="3"/>
    </row>
    <row r="30" spans="1:13" ht="29.25" customHeight="1">
      <c r="A30" s="72"/>
      <c r="B30" s="72"/>
      <c r="C30" s="73"/>
      <c r="D30" s="72"/>
      <c r="E30" s="12" t="s">
        <v>478</v>
      </c>
      <c r="F30" s="12" t="s">
        <v>479</v>
      </c>
      <c r="G30" s="3" t="s">
        <v>504</v>
      </c>
      <c r="H30" s="3">
        <v>95</v>
      </c>
      <c r="I30" s="3" t="s">
        <v>505</v>
      </c>
      <c r="J30" s="3" t="s">
        <v>455</v>
      </c>
      <c r="K30" s="3" t="s">
        <v>456</v>
      </c>
      <c r="L30" s="3" t="s">
        <v>450</v>
      </c>
      <c r="M30" s="3"/>
    </row>
    <row r="31" spans="1:13" ht="29.25" customHeight="1">
      <c r="A31" s="72" t="s">
        <v>156</v>
      </c>
      <c r="B31" s="72" t="s">
        <v>506</v>
      </c>
      <c r="C31" s="73">
        <v>9</v>
      </c>
      <c r="D31" s="72" t="s">
        <v>507</v>
      </c>
      <c r="E31" s="74" t="s">
        <v>433</v>
      </c>
      <c r="F31" s="12" t="s">
        <v>434</v>
      </c>
      <c r="G31" s="3" t="s">
        <v>435</v>
      </c>
      <c r="H31" s="3" t="s">
        <v>508</v>
      </c>
      <c r="I31" s="3" t="s">
        <v>509</v>
      </c>
      <c r="J31" s="3" t="s">
        <v>438</v>
      </c>
      <c r="K31" s="3" t="s">
        <v>439</v>
      </c>
      <c r="L31" s="3" t="s">
        <v>440</v>
      </c>
      <c r="M31" s="3"/>
    </row>
    <row r="32" spans="1:13" ht="24.45" customHeight="1">
      <c r="A32" s="72"/>
      <c r="B32" s="72"/>
      <c r="C32" s="73"/>
      <c r="D32" s="72"/>
      <c r="E32" s="74"/>
      <c r="F32" s="12" t="s">
        <v>441</v>
      </c>
      <c r="G32" s="3"/>
      <c r="H32" s="3"/>
      <c r="I32" s="3"/>
      <c r="J32" s="3"/>
      <c r="K32" s="3"/>
      <c r="L32" s="3"/>
      <c r="M32" s="3"/>
    </row>
    <row r="33" spans="1:13" ht="24.45" customHeight="1">
      <c r="A33" s="72"/>
      <c r="B33" s="72"/>
      <c r="C33" s="73"/>
      <c r="D33" s="72"/>
      <c r="E33" s="74"/>
      <c r="F33" s="12" t="s">
        <v>442</v>
      </c>
      <c r="G33" s="3"/>
      <c r="H33" s="3"/>
      <c r="I33" s="3"/>
      <c r="J33" s="3"/>
      <c r="K33" s="3"/>
      <c r="L33" s="3"/>
      <c r="M33" s="3"/>
    </row>
    <row r="34" spans="1:13" ht="29.25" customHeight="1">
      <c r="A34" s="72"/>
      <c r="B34" s="72"/>
      <c r="C34" s="73"/>
      <c r="D34" s="72"/>
      <c r="E34" s="74" t="s">
        <v>443</v>
      </c>
      <c r="F34" s="12" t="s">
        <v>444</v>
      </c>
      <c r="G34" s="3" t="s">
        <v>510</v>
      </c>
      <c r="H34" s="3" t="s">
        <v>511</v>
      </c>
      <c r="I34" s="3" t="s">
        <v>512</v>
      </c>
      <c r="J34" s="3" t="s">
        <v>513</v>
      </c>
      <c r="K34" s="3" t="s">
        <v>494</v>
      </c>
      <c r="L34" s="3" t="s">
        <v>460</v>
      </c>
      <c r="M34" s="3"/>
    </row>
    <row r="35" spans="1:13" ht="29.25" customHeight="1">
      <c r="A35" s="72"/>
      <c r="B35" s="72"/>
      <c r="C35" s="73"/>
      <c r="D35" s="72"/>
      <c r="E35" s="74"/>
      <c r="F35" s="12" t="s">
        <v>451</v>
      </c>
      <c r="G35" s="3" t="s">
        <v>514</v>
      </c>
      <c r="H35" s="3" t="s">
        <v>515</v>
      </c>
      <c r="I35" s="3" t="s">
        <v>516</v>
      </c>
      <c r="J35" s="3" t="s">
        <v>517</v>
      </c>
      <c r="K35" s="3" t="s">
        <v>456</v>
      </c>
      <c r="L35" s="3" t="s">
        <v>450</v>
      </c>
      <c r="M35" s="3"/>
    </row>
    <row r="36" spans="1:13" ht="29.25" customHeight="1">
      <c r="A36" s="72"/>
      <c r="B36" s="72"/>
      <c r="C36" s="73"/>
      <c r="D36" s="72"/>
      <c r="E36" s="74"/>
      <c r="F36" s="12" t="s">
        <v>461</v>
      </c>
      <c r="G36" s="3" t="s">
        <v>499</v>
      </c>
      <c r="H36" s="78">
        <v>1</v>
      </c>
      <c r="I36" s="3" t="s">
        <v>518</v>
      </c>
      <c r="J36" s="3" t="s">
        <v>519</v>
      </c>
      <c r="K36" s="3" t="s">
        <v>456</v>
      </c>
      <c r="L36" s="3" t="s">
        <v>460</v>
      </c>
      <c r="M36" s="3"/>
    </row>
    <row r="37" spans="1:13" ht="24.45" customHeight="1">
      <c r="A37" s="72"/>
      <c r="B37" s="72"/>
      <c r="C37" s="73"/>
      <c r="D37" s="72"/>
      <c r="E37" s="74" t="s">
        <v>467</v>
      </c>
      <c r="F37" s="12" t="s">
        <v>468</v>
      </c>
      <c r="G37" s="3"/>
      <c r="H37" s="3"/>
      <c r="I37" s="3"/>
      <c r="J37" s="3"/>
      <c r="K37" s="3"/>
      <c r="L37" s="3"/>
      <c r="M37" s="3"/>
    </row>
    <row r="38" spans="1:13" ht="59.4" customHeight="1">
      <c r="A38" s="72"/>
      <c r="B38" s="72"/>
      <c r="C38" s="73"/>
      <c r="D38" s="72"/>
      <c r="E38" s="74"/>
      <c r="F38" s="12" t="s">
        <v>469</v>
      </c>
      <c r="G38" s="3" t="s">
        <v>520</v>
      </c>
      <c r="H38" s="3" t="s">
        <v>521</v>
      </c>
      <c r="I38" s="3" t="s">
        <v>522</v>
      </c>
      <c r="J38" s="3" t="s">
        <v>473</v>
      </c>
      <c r="K38" s="3" t="s">
        <v>474</v>
      </c>
      <c r="L38" s="3" t="s">
        <v>475</v>
      </c>
      <c r="M38" s="3"/>
    </row>
    <row r="39" spans="1:13" ht="24.45" customHeight="1">
      <c r="A39" s="72"/>
      <c r="B39" s="72"/>
      <c r="C39" s="73"/>
      <c r="D39" s="72"/>
      <c r="E39" s="74"/>
      <c r="F39" s="12" t="s">
        <v>476</v>
      </c>
      <c r="G39" s="3"/>
      <c r="H39" s="3"/>
      <c r="I39" s="3"/>
      <c r="J39" s="3"/>
      <c r="K39" s="3"/>
      <c r="L39" s="3"/>
      <c r="M39" s="3"/>
    </row>
    <row r="40" spans="1:13" ht="24.45" customHeight="1">
      <c r="A40" s="72"/>
      <c r="B40" s="72"/>
      <c r="C40" s="73"/>
      <c r="D40" s="72"/>
      <c r="E40" s="74"/>
      <c r="F40" s="12" t="s">
        <v>477</v>
      </c>
      <c r="G40" s="3"/>
      <c r="H40" s="3"/>
      <c r="I40" s="3"/>
      <c r="J40" s="3"/>
      <c r="K40" s="3"/>
      <c r="L40" s="3"/>
      <c r="M40" s="3"/>
    </row>
    <row r="41" spans="1:13" ht="29.25" customHeight="1">
      <c r="A41" s="72"/>
      <c r="B41" s="72"/>
      <c r="C41" s="73"/>
      <c r="D41" s="72"/>
      <c r="E41" s="12" t="s">
        <v>478</v>
      </c>
      <c r="F41" s="12" t="s">
        <v>479</v>
      </c>
      <c r="G41" s="3" t="s">
        <v>504</v>
      </c>
      <c r="H41" s="78">
        <v>0.95</v>
      </c>
      <c r="I41" s="3" t="s">
        <v>505</v>
      </c>
      <c r="J41" s="3" t="s">
        <v>455</v>
      </c>
      <c r="K41" s="3" t="s">
        <v>456</v>
      </c>
      <c r="L41" s="3" t="s">
        <v>450</v>
      </c>
      <c r="M41" s="3"/>
    </row>
    <row r="42" spans="1:13" ht="16.350000000000001" customHeight="1">
      <c r="A42" s="70" t="s">
        <v>281</v>
      </c>
      <c r="B42" s="70"/>
      <c r="C42" s="70"/>
      <c r="D42" s="70"/>
    </row>
  </sheetData>
  <mergeCells count="32">
    <mergeCell ref="E26:E29"/>
    <mergeCell ref="E31:E33"/>
    <mergeCell ref="E34:E36"/>
    <mergeCell ref="E37:E40"/>
    <mergeCell ref="F11:F12"/>
    <mergeCell ref="F22:F23"/>
    <mergeCell ref="E7:E9"/>
    <mergeCell ref="E10:E13"/>
    <mergeCell ref="E14:E17"/>
    <mergeCell ref="E19:E21"/>
    <mergeCell ref="E22:E25"/>
    <mergeCell ref="C31:C41"/>
    <mergeCell ref="D4:D5"/>
    <mergeCell ref="D7:D18"/>
    <mergeCell ref="D19:D30"/>
    <mergeCell ref="D31:D41"/>
    <mergeCell ref="C2:M2"/>
    <mergeCell ref="A3:K3"/>
    <mergeCell ref="L3:M3"/>
    <mergeCell ref="E4:M4"/>
    <mergeCell ref="A42:D42"/>
    <mergeCell ref="A4:A5"/>
    <mergeCell ref="A7:A18"/>
    <mergeCell ref="A19:A30"/>
    <mergeCell ref="A31:A41"/>
    <mergeCell ref="B4:B5"/>
    <mergeCell ref="B7:B18"/>
    <mergeCell ref="B19:B30"/>
    <mergeCell ref="B31:B41"/>
    <mergeCell ref="C4:C5"/>
    <mergeCell ref="C7:C18"/>
    <mergeCell ref="C19:C30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pane ySplit="7" topLeftCell="A17" activePane="bottomLeft" state="frozen"/>
      <selection pane="bottomLeft" activeCell="C8" sqref="C8:C23"/>
    </sheetView>
  </sheetViews>
  <sheetFormatPr defaultColWidth="10" defaultRowHeight="14.4"/>
  <cols>
    <col min="1" max="1" width="7.6640625" customWidth="1"/>
    <col min="2" max="2" width="17" customWidth="1"/>
    <col min="3" max="3" width="8.6640625" customWidth="1"/>
    <col min="4" max="4" width="7.6640625" customWidth="1"/>
    <col min="5" max="5" width="8" customWidth="1"/>
    <col min="6" max="6" width="8.88671875" customWidth="1"/>
    <col min="7" max="7" width="8.109375" customWidth="1"/>
    <col min="8" max="9" width="7.6640625" customWidth="1"/>
    <col min="10" max="10" width="28.21875" customWidth="1"/>
    <col min="11" max="11" width="7" customWidth="1"/>
    <col min="12" max="12" width="7.88671875" customWidth="1"/>
    <col min="13" max="13" width="9.109375" customWidth="1"/>
    <col min="14" max="14" width="8" customWidth="1"/>
    <col min="15" max="15" width="7.44140625" customWidth="1"/>
    <col min="16" max="16" width="6.44140625" customWidth="1"/>
    <col min="17" max="17" width="21.88671875" customWidth="1"/>
    <col min="18" max="18" width="33.21875" customWidth="1"/>
    <col min="19" max="19" width="12.6640625" customWidth="1"/>
  </cols>
  <sheetData>
    <row r="1" spans="1:19" ht="16.350000000000001" customHeight="1">
      <c r="A1" s="1"/>
      <c r="S1" s="1" t="s">
        <v>523</v>
      </c>
    </row>
    <row r="2" spans="1:19" ht="42.15" customHeight="1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19" ht="23.25" customHeight="1">
      <c r="A3" s="76" t="s">
        <v>31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19" ht="16.35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Q4" s="64" t="s">
        <v>32</v>
      </c>
      <c r="R4" s="64"/>
      <c r="S4" s="64"/>
    </row>
    <row r="5" spans="1:19" ht="18.149999999999999" customHeight="1">
      <c r="A5" s="65" t="s">
        <v>379</v>
      </c>
      <c r="B5" s="65" t="s">
        <v>380</v>
      </c>
      <c r="C5" s="65" t="s">
        <v>524</v>
      </c>
      <c r="D5" s="65"/>
      <c r="E5" s="65"/>
      <c r="F5" s="65"/>
      <c r="G5" s="65"/>
      <c r="H5" s="65"/>
      <c r="I5" s="65"/>
      <c r="J5" s="65" t="s">
        <v>525</v>
      </c>
      <c r="K5" s="65" t="s">
        <v>526</v>
      </c>
      <c r="L5" s="65"/>
      <c r="M5" s="65"/>
      <c r="N5" s="65"/>
      <c r="O5" s="65"/>
      <c r="P5" s="65"/>
      <c r="Q5" s="65"/>
      <c r="R5" s="65"/>
      <c r="S5" s="65"/>
    </row>
    <row r="6" spans="1:19" ht="18.899999999999999" customHeight="1">
      <c r="A6" s="65"/>
      <c r="B6" s="65"/>
      <c r="C6" s="65" t="s">
        <v>419</v>
      </c>
      <c r="D6" s="65" t="s">
        <v>527</v>
      </c>
      <c r="E6" s="65"/>
      <c r="F6" s="65"/>
      <c r="G6" s="65"/>
      <c r="H6" s="65" t="s">
        <v>528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31.2" customHeight="1">
      <c r="A7" s="65"/>
      <c r="B7" s="65"/>
      <c r="C7" s="65"/>
      <c r="D7" s="2" t="s">
        <v>139</v>
      </c>
      <c r="E7" s="2" t="s">
        <v>529</v>
      </c>
      <c r="F7" s="2" t="s">
        <v>143</v>
      </c>
      <c r="G7" s="2" t="s">
        <v>530</v>
      </c>
      <c r="H7" s="2" t="s">
        <v>162</v>
      </c>
      <c r="I7" s="2" t="s">
        <v>163</v>
      </c>
      <c r="J7" s="65"/>
      <c r="K7" s="2" t="s">
        <v>422</v>
      </c>
      <c r="L7" s="2" t="s">
        <v>423</v>
      </c>
      <c r="M7" s="2" t="s">
        <v>424</v>
      </c>
      <c r="N7" s="2" t="s">
        <v>429</v>
      </c>
      <c r="O7" s="2" t="s">
        <v>425</v>
      </c>
      <c r="P7" s="2" t="s">
        <v>531</v>
      </c>
      <c r="Q7" s="2" t="s">
        <v>532</v>
      </c>
      <c r="R7" s="2" t="s">
        <v>533</v>
      </c>
      <c r="S7" s="2" t="s">
        <v>430</v>
      </c>
    </row>
    <row r="8" spans="1:19" ht="19.95" customHeight="1">
      <c r="A8" s="72" t="s">
        <v>2</v>
      </c>
      <c r="B8" s="72" t="s">
        <v>4</v>
      </c>
      <c r="C8" s="73">
        <f>SUM(D8:G23)</f>
        <v>5709.86</v>
      </c>
      <c r="D8" s="73">
        <v>4368.5600000000004</v>
      </c>
      <c r="E8" s="73">
        <v>456.9</v>
      </c>
      <c r="F8" s="73">
        <v>660</v>
      </c>
      <c r="G8" s="73">
        <v>224.4</v>
      </c>
      <c r="H8" s="73">
        <v>3567.77</v>
      </c>
      <c r="I8" s="73">
        <v>2142.09</v>
      </c>
      <c r="J8" s="72" t="s">
        <v>534</v>
      </c>
      <c r="K8" s="72" t="s">
        <v>433</v>
      </c>
      <c r="L8" s="3" t="s">
        <v>434</v>
      </c>
      <c r="M8" s="3" t="s">
        <v>435</v>
      </c>
      <c r="N8" s="3" t="s">
        <v>440</v>
      </c>
      <c r="O8" s="3">
        <v>5709.86</v>
      </c>
      <c r="P8" s="3" t="s">
        <v>439</v>
      </c>
      <c r="Q8" s="3" t="s">
        <v>578</v>
      </c>
      <c r="R8" s="3" t="s">
        <v>535</v>
      </c>
      <c r="S8" s="3"/>
    </row>
    <row r="9" spans="1:19" ht="19.95" customHeight="1">
      <c r="A9" s="72"/>
      <c r="B9" s="72"/>
      <c r="C9" s="73"/>
      <c r="D9" s="73"/>
      <c r="E9" s="73"/>
      <c r="F9" s="73"/>
      <c r="G9" s="73"/>
      <c r="H9" s="73"/>
      <c r="I9" s="73"/>
      <c r="J9" s="72"/>
      <c r="K9" s="72"/>
      <c r="L9" s="3" t="s">
        <v>441</v>
      </c>
      <c r="M9" s="3"/>
      <c r="N9" s="3"/>
      <c r="O9" s="3"/>
      <c r="P9" s="3"/>
      <c r="Q9" s="3"/>
      <c r="R9" s="3"/>
      <c r="S9" s="3"/>
    </row>
    <row r="10" spans="1:19" ht="19.95" customHeight="1">
      <c r="A10" s="72"/>
      <c r="B10" s="72"/>
      <c r="C10" s="73"/>
      <c r="D10" s="73"/>
      <c r="E10" s="73"/>
      <c r="F10" s="73"/>
      <c r="G10" s="73"/>
      <c r="H10" s="73"/>
      <c r="I10" s="73"/>
      <c r="J10" s="72"/>
      <c r="K10" s="72"/>
      <c r="L10" s="3" t="s">
        <v>442</v>
      </c>
      <c r="M10" s="3"/>
      <c r="N10" s="3"/>
      <c r="O10" s="3"/>
      <c r="P10" s="3"/>
      <c r="Q10" s="3"/>
      <c r="R10" s="3"/>
      <c r="S10" s="3"/>
    </row>
    <row r="11" spans="1:19" ht="19.5" customHeight="1">
      <c r="A11" s="72"/>
      <c r="B11" s="72"/>
      <c r="C11" s="73"/>
      <c r="D11" s="73"/>
      <c r="E11" s="73"/>
      <c r="F11" s="73"/>
      <c r="G11" s="73"/>
      <c r="H11" s="73"/>
      <c r="I11" s="73"/>
      <c r="J11" s="72"/>
      <c r="K11" s="77" t="s">
        <v>443</v>
      </c>
      <c r="L11" s="77" t="s">
        <v>444</v>
      </c>
      <c r="M11" s="3" t="s">
        <v>536</v>
      </c>
      <c r="N11" s="3" t="s">
        <v>450</v>
      </c>
      <c r="O11" s="3" t="s">
        <v>537</v>
      </c>
      <c r="P11" s="3" t="s">
        <v>538</v>
      </c>
      <c r="Q11" s="3" t="s">
        <v>539</v>
      </c>
      <c r="R11" s="3" t="s">
        <v>540</v>
      </c>
      <c r="S11" s="3"/>
    </row>
    <row r="12" spans="1:19" ht="19.5" customHeight="1">
      <c r="A12" s="72"/>
      <c r="B12" s="72"/>
      <c r="C12" s="73"/>
      <c r="D12" s="73"/>
      <c r="E12" s="73"/>
      <c r="F12" s="73"/>
      <c r="G12" s="73"/>
      <c r="H12" s="73"/>
      <c r="I12" s="73"/>
      <c r="J12" s="72"/>
      <c r="K12" s="77"/>
      <c r="L12" s="77"/>
      <c r="M12" s="3" t="s">
        <v>541</v>
      </c>
      <c r="N12" s="3" t="s">
        <v>450</v>
      </c>
      <c r="O12" s="3" t="s">
        <v>542</v>
      </c>
      <c r="P12" s="3" t="s">
        <v>543</v>
      </c>
      <c r="Q12" s="3" t="s">
        <v>544</v>
      </c>
      <c r="R12" s="3" t="s">
        <v>545</v>
      </c>
      <c r="S12" s="3"/>
    </row>
    <row r="13" spans="1:19" ht="19.95" customHeight="1">
      <c r="A13" s="72"/>
      <c r="B13" s="72"/>
      <c r="C13" s="73"/>
      <c r="D13" s="73"/>
      <c r="E13" s="73"/>
      <c r="F13" s="73"/>
      <c r="G13" s="73"/>
      <c r="H13" s="73"/>
      <c r="I13" s="73"/>
      <c r="J13" s="72"/>
      <c r="K13" s="77"/>
      <c r="L13" s="77"/>
      <c r="M13" s="3" t="s">
        <v>546</v>
      </c>
      <c r="N13" s="3" t="s">
        <v>460</v>
      </c>
      <c r="O13" s="3" t="s">
        <v>458</v>
      </c>
      <c r="P13" s="3" t="s">
        <v>456</v>
      </c>
      <c r="Q13" s="3" t="s">
        <v>547</v>
      </c>
      <c r="R13" s="3" t="s">
        <v>548</v>
      </c>
      <c r="S13" s="3"/>
    </row>
    <row r="14" spans="1:19" ht="19.95" customHeight="1">
      <c r="A14" s="72"/>
      <c r="B14" s="72"/>
      <c r="C14" s="73"/>
      <c r="D14" s="73"/>
      <c r="E14" s="73"/>
      <c r="F14" s="73"/>
      <c r="G14" s="73"/>
      <c r="H14" s="73"/>
      <c r="I14" s="73"/>
      <c r="J14" s="72"/>
      <c r="K14" s="77"/>
      <c r="L14" s="77"/>
      <c r="M14" s="3" t="s">
        <v>549</v>
      </c>
      <c r="N14" s="3" t="s">
        <v>460</v>
      </c>
      <c r="O14" s="3" t="s">
        <v>550</v>
      </c>
      <c r="P14" s="3" t="s">
        <v>538</v>
      </c>
      <c r="Q14" s="3" t="s">
        <v>551</v>
      </c>
      <c r="R14" s="3" t="s">
        <v>540</v>
      </c>
      <c r="S14" s="3"/>
    </row>
    <row r="15" spans="1:19" ht="19.95" customHeight="1">
      <c r="A15" s="72"/>
      <c r="B15" s="72"/>
      <c r="C15" s="73"/>
      <c r="D15" s="73"/>
      <c r="E15" s="73"/>
      <c r="F15" s="73"/>
      <c r="G15" s="73"/>
      <c r="H15" s="73"/>
      <c r="I15" s="73"/>
      <c r="J15" s="72"/>
      <c r="K15" s="77"/>
      <c r="L15" s="77" t="s">
        <v>451</v>
      </c>
      <c r="M15" s="3" t="s">
        <v>552</v>
      </c>
      <c r="N15" s="3" t="s">
        <v>460</v>
      </c>
      <c r="O15" s="3" t="s">
        <v>458</v>
      </c>
      <c r="P15" s="3" t="s">
        <v>456</v>
      </c>
      <c r="Q15" s="3" t="s">
        <v>553</v>
      </c>
      <c r="R15" s="3" t="s">
        <v>548</v>
      </c>
      <c r="S15" s="3"/>
    </row>
    <row r="16" spans="1:19" ht="19.5" customHeight="1">
      <c r="A16" s="72"/>
      <c r="B16" s="72"/>
      <c r="C16" s="73"/>
      <c r="D16" s="73"/>
      <c r="E16" s="73"/>
      <c r="F16" s="73"/>
      <c r="G16" s="73"/>
      <c r="H16" s="73"/>
      <c r="I16" s="73"/>
      <c r="J16" s="72"/>
      <c r="K16" s="77"/>
      <c r="L16" s="77"/>
      <c r="M16" s="3" t="s">
        <v>554</v>
      </c>
      <c r="N16" s="3" t="s">
        <v>450</v>
      </c>
      <c r="O16" s="3" t="s">
        <v>453</v>
      </c>
      <c r="P16" s="3" t="s">
        <v>456</v>
      </c>
      <c r="Q16" s="3" t="s">
        <v>555</v>
      </c>
      <c r="R16" s="3" t="s">
        <v>548</v>
      </c>
      <c r="S16" s="3"/>
    </row>
    <row r="17" spans="1:19" ht="19.95" customHeight="1">
      <c r="A17" s="72"/>
      <c r="B17" s="72"/>
      <c r="C17" s="73"/>
      <c r="D17" s="73"/>
      <c r="E17" s="73"/>
      <c r="F17" s="73"/>
      <c r="G17" s="73"/>
      <c r="H17" s="73"/>
      <c r="I17" s="73"/>
      <c r="J17" s="72"/>
      <c r="K17" s="77"/>
      <c r="L17" s="6" t="s">
        <v>461</v>
      </c>
      <c r="M17" s="3" t="s">
        <v>556</v>
      </c>
      <c r="N17" s="3" t="s">
        <v>450</v>
      </c>
      <c r="O17" s="3" t="s">
        <v>557</v>
      </c>
      <c r="P17" s="3" t="s">
        <v>456</v>
      </c>
      <c r="Q17" s="3" t="s">
        <v>558</v>
      </c>
      <c r="R17" s="3" t="s">
        <v>548</v>
      </c>
      <c r="S17" s="3"/>
    </row>
    <row r="18" spans="1:19" ht="19.95" customHeight="1">
      <c r="A18" s="72"/>
      <c r="B18" s="72"/>
      <c r="C18" s="73"/>
      <c r="D18" s="73"/>
      <c r="E18" s="73"/>
      <c r="F18" s="73"/>
      <c r="G18" s="73"/>
      <c r="H18" s="73"/>
      <c r="I18" s="73"/>
      <c r="J18" s="72"/>
      <c r="K18" s="77" t="s">
        <v>467</v>
      </c>
      <c r="L18" s="6" t="s">
        <v>468</v>
      </c>
      <c r="M18" s="3"/>
      <c r="N18" s="3"/>
      <c r="O18" s="3"/>
      <c r="P18" s="3"/>
      <c r="Q18" s="3"/>
      <c r="R18" s="3"/>
      <c r="S18" s="3"/>
    </row>
    <row r="19" spans="1:19" ht="19.5" customHeight="1">
      <c r="A19" s="72"/>
      <c r="B19" s="72"/>
      <c r="C19" s="73"/>
      <c r="D19" s="73"/>
      <c r="E19" s="73"/>
      <c r="F19" s="73"/>
      <c r="G19" s="73"/>
      <c r="H19" s="73"/>
      <c r="I19" s="73"/>
      <c r="J19" s="72"/>
      <c r="K19" s="77"/>
      <c r="L19" s="77" t="s">
        <v>469</v>
      </c>
      <c r="M19" s="3" t="s">
        <v>559</v>
      </c>
      <c r="N19" s="3" t="s">
        <v>450</v>
      </c>
      <c r="O19" s="3" t="s">
        <v>188</v>
      </c>
      <c r="P19" s="3" t="s">
        <v>456</v>
      </c>
      <c r="Q19" s="3" t="s">
        <v>560</v>
      </c>
      <c r="R19" s="3" t="s">
        <v>561</v>
      </c>
      <c r="S19" s="3"/>
    </row>
    <row r="20" spans="1:19" ht="19.5" customHeight="1">
      <c r="A20" s="72"/>
      <c r="B20" s="72"/>
      <c r="C20" s="73"/>
      <c r="D20" s="73"/>
      <c r="E20" s="73"/>
      <c r="F20" s="73"/>
      <c r="G20" s="73"/>
      <c r="H20" s="73"/>
      <c r="I20" s="73"/>
      <c r="J20" s="72"/>
      <c r="K20" s="77"/>
      <c r="L20" s="77"/>
      <c r="M20" s="3" t="s">
        <v>562</v>
      </c>
      <c r="N20" s="3" t="s">
        <v>440</v>
      </c>
      <c r="O20" s="3" t="s">
        <v>563</v>
      </c>
      <c r="P20" s="3" t="s">
        <v>456</v>
      </c>
      <c r="Q20" s="3" t="s">
        <v>564</v>
      </c>
      <c r="R20" s="3" t="s">
        <v>565</v>
      </c>
      <c r="S20" s="3"/>
    </row>
    <row r="21" spans="1:19" ht="59.4" customHeight="1">
      <c r="A21" s="72"/>
      <c r="B21" s="72"/>
      <c r="C21" s="73"/>
      <c r="D21" s="73"/>
      <c r="E21" s="73"/>
      <c r="F21" s="73"/>
      <c r="G21" s="73"/>
      <c r="H21" s="73"/>
      <c r="I21" s="73"/>
      <c r="J21" s="72"/>
      <c r="K21" s="77"/>
      <c r="L21" s="6" t="s">
        <v>476</v>
      </c>
      <c r="M21" s="3" t="s">
        <v>566</v>
      </c>
      <c r="N21" s="3" t="s">
        <v>475</v>
      </c>
      <c r="O21" s="3" t="s">
        <v>471</v>
      </c>
      <c r="P21" s="3" t="s">
        <v>567</v>
      </c>
      <c r="Q21" s="3" t="s">
        <v>568</v>
      </c>
      <c r="R21" s="3" t="s">
        <v>569</v>
      </c>
      <c r="S21" s="3"/>
    </row>
    <row r="22" spans="1:19" ht="39.6" customHeight="1">
      <c r="A22" s="72"/>
      <c r="B22" s="72"/>
      <c r="C22" s="73"/>
      <c r="D22" s="73"/>
      <c r="E22" s="73"/>
      <c r="F22" s="73"/>
      <c r="G22" s="73"/>
      <c r="H22" s="73"/>
      <c r="I22" s="73"/>
      <c r="J22" s="72"/>
      <c r="K22" s="77"/>
      <c r="L22" s="6" t="s">
        <v>477</v>
      </c>
      <c r="M22" s="3" t="s">
        <v>570</v>
      </c>
      <c r="N22" s="3" t="s">
        <v>475</v>
      </c>
      <c r="O22" s="3" t="s">
        <v>571</v>
      </c>
      <c r="P22" s="3" t="s">
        <v>572</v>
      </c>
      <c r="Q22" s="3" t="s">
        <v>573</v>
      </c>
      <c r="R22" s="3" t="s">
        <v>569</v>
      </c>
      <c r="S22" s="3"/>
    </row>
    <row r="23" spans="1:19" ht="19.95" customHeight="1">
      <c r="A23" s="72"/>
      <c r="B23" s="72"/>
      <c r="C23" s="73"/>
      <c r="D23" s="73"/>
      <c r="E23" s="73"/>
      <c r="F23" s="73"/>
      <c r="G23" s="73"/>
      <c r="H23" s="73"/>
      <c r="I23" s="73"/>
      <c r="J23" s="72"/>
      <c r="K23" s="6" t="s">
        <v>478</v>
      </c>
      <c r="L23" s="6" t="s">
        <v>479</v>
      </c>
      <c r="M23" s="3" t="s">
        <v>574</v>
      </c>
      <c r="N23" s="3" t="s">
        <v>450</v>
      </c>
      <c r="O23" s="3" t="s">
        <v>575</v>
      </c>
      <c r="P23" s="3" t="s">
        <v>576</v>
      </c>
      <c r="Q23" s="3" t="s">
        <v>577</v>
      </c>
      <c r="R23" s="3" t="s">
        <v>455</v>
      </c>
      <c r="S23" s="3"/>
    </row>
    <row r="24" spans="1:19" ht="16.350000000000001" customHeight="1">
      <c r="A24" s="70" t="s">
        <v>281</v>
      </c>
      <c r="B24" s="70"/>
      <c r="C24" s="70"/>
      <c r="D24" s="70"/>
      <c r="E24" s="70"/>
      <c r="F24" s="70"/>
      <c r="G24" s="70"/>
      <c r="H24" s="70"/>
    </row>
  </sheetData>
  <mergeCells count="28">
    <mergeCell ref="L11:L14"/>
    <mergeCell ref="L15:L16"/>
    <mergeCell ref="L19:L20"/>
    <mergeCell ref="K5:S6"/>
    <mergeCell ref="I8:I23"/>
    <mergeCell ref="J5:J7"/>
    <mergeCell ref="J8:J23"/>
    <mergeCell ref="K8:K10"/>
    <mergeCell ref="K11:K17"/>
    <mergeCell ref="K18:K22"/>
    <mergeCell ref="A24:H24"/>
    <mergeCell ref="A5:A7"/>
    <mergeCell ref="A8:A23"/>
    <mergeCell ref="B5:B7"/>
    <mergeCell ref="B8:B23"/>
    <mergeCell ref="C6:C7"/>
    <mergeCell ref="C8:C23"/>
    <mergeCell ref="D8:D23"/>
    <mergeCell ref="E8:E23"/>
    <mergeCell ref="F8:F23"/>
    <mergeCell ref="G8:G23"/>
    <mergeCell ref="H8:H23"/>
    <mergeCell ref="A2:S2"/>
    <mergeCell ref="A3:S3"/>
    <mergeCell ref="Q4:S4"/>
    <mergeCell ref="C5:I5"/>
    <mergeCell ref="D6:G6"/>
    <mergeCell ref="H6:I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4" workbookViewId="0">
      <selection activeCell="L24" sqref="L24"/>
    </sheetView>
  </sheetViews>
  <sheetFormatPr defaultColWidth="10" defaultRowHeight="14.4"/>
  <cols>
    <col min="1" max="1" width="29.44140625" customWidth="1"/>
    <col min="2" max="2" width="10.109375" customWidth="1"/>
    <col min="3" max="3" width="23.109375" customWidth="1"/>
    <col min="4" max="4" width="10.6640625" customWidth="1"/>
    <col min="5" max="5" width="24" customWidth="1"/>
    <col min="6" max="6" width="10.44140625" customWidth="1"/>
    <col min="7" max="7" width="20.21875" customWidth="1"/>
    <col min="8" max="8" width="11" customWidth="1"/>
  </cols>
  <sheetData>
    <row r="1" spans="1:8" ht="12.9" customHeight="1">
      <c r="A1" s="1"/>
      <c r="H1" s="13" t="s">
        <v>30</v>
      </c>
    </row>
    <row r="2" spans="1:8" ht="24.15" customHeight="1">
      <c r="A2" s="62" t="s">
        <v>7</v>
      </c>
      <c r="B2" s="62"/>
      <c r="C2" s="62"/>
      <c r="D2" s="62"/>
      <c r="E2" s="62"/>
      <c r="F2" s="62"/>
      <c r="G2" s="62"/>
      <c r="H2" s="62"/>
    </row>
    <row r="3" spans="1:8" ht="17.25" customHeight="1">
      <c r="A3" s="63" t="s">
        <v>31</v>
      </c>
      <c r="B3" s="63"/>
      <c r="C3" s="63"/>
      <c r="D3" s="63"/>
      <c r="E3" s="63"/>
      <c r="F3" s="63"/>
      <c r="G3" s="64" t="s">
        <v>32</v>
      </c>
      <c r="H3" s="64"/>
    </row>
    <row r="4" spans="1:8" ht="17.850000000000001" customHeight="1">
      <c r="A4" s="65" t="s">
        <v>33</v>
      </c>
      <c r="B4" s="65"/>
      <c r="C4" s="65" t="s">
        <v>34</v>
      </c>
      <c r="D4" s="65"/>
      <c r="E4" s="65"/>
      <c r="F4" s="65"/>
      <c r="G4" s="65"/>
      <c r="H4" s="65"/>
    </row>
    <row r="5" spans="1:8" ht="22.35" customHeight="1">
      <c r="A5" s="2" t="s">
        <v>35</v>
      </c>
      <c r="B5" s="2" t="s">
        <v>36</v>
      </c>
      <c r="C5" s="2" t="s">
        <v>37</v>
      </c>
      <c r="D5" s="2" t="s">
        <v>36</v>
      </c>
      <c r="E5" s="2" t="s">
        <v>38</v>
      </c>
      <c r="F5" s="2" t="s">
        <v>36</v>
      </c>
      <c r="G5" s="2" t="s">
        <v>39</v>
      </c>
      <c r="H5" s="2" t="s">
        <v>36</v>
      </c>
    </row>
    <row r="6" spans="1:8" ht="16.350000000000001" customHeight="1">
      <c r="A6" s="11" t="s">
        <v>40</v>
      </c>
      <c r="B6" s="4">
        <f>B7+B8</f>
        <v>4368.5600000000004</v>
      </c>
      <c r="C6" s="3" t="s">
        <v>41</v>
      </c>
      <c r="D6" s="28"/>
      <c r="E6" s="11" t="s">
        <v>42</v>
      </c>
      <c r="F6" s="10">
        <f>F7+F8+F9</f>
        <v>3567.77</v>
      </c>
      <c r="G6" s="3" t="s">
        <v>43</v>
      </c>
      <c r="H6" s="4">
        <v>3285.67</v>
      </c>
    </row>
    <row r="7" spans="1:8" ht="16.350000000000001" customHeight="1">
      <c r="A7" s="3" t="s">
        <v>44</v>
      </c>
      <c r="B7" s="4">
        <v>4212.5600000000004</v>
      </c>
      <c r="C7" s="3" t="s">
        <v>45</v>
      </c>
      <c r="D7" s="28"/>
      <c r="E7" s="3" t="s">
        <v>46</v>
      </c>
      <c r="F7" s="4">
        <v>3276.68</v>
      </c>
      <c r="G7" s="3" t="s">
        <v>47</v>
      </c>
      <c r="H7" s="4">
        <v>1270.6400000000001</v>
      </c>
    </row>
    <row r="8" spans="1:8" ht="16.350000000000001" customHeight="1">
      <c r="A8" s="11" t="s">
        <v>48</v>
      </c>
      <c r="B8" s="4">
        <v>156</v>
      </c>
      <c r="C8" s="3" t="s">
        <v>49</v>
      </c>
      <c r="D8" s="28"/>
      <c r="E8" s="3" t="s">
        <v>50</v>
      </c>
      <c r="F8" s="4">
        <v>79.040000000000006</v>
      </c>
      <c r="G8" s="3" t="s">
        <v>51</v>
      </c>
      <c r="H8" s="4">
        <v>868</v>
      </c>
    </row>
    <row r="9" spans="1:8" ht="16.350000000000001" customHeight="1">
      <c r="A9" s="3" t="s">
        <v>52</v>
      </c>
      <c r="B9" s="4"/>
      <c r="C9" s="3" t="s">
        <v>53</v>
      </c>
      <c r="D9" s="28"/>
      <c r="E9" s="3" t="s">
        <v>54</v>
      </c>
      <c r="F9" s="4">
        <v>212.05</v>
      </c>
      <c r="G9" s="3" t="s">
        <v>55</v>
      </c>
      <c r="H9" s="4"/>
    </row>
    <row r="10" spans="1:8" ht="16.350000000000001" customHeight="1">
      <c r="A10" s="3" t="s">
        <v>56</v>
      </c>
      <c r="B10" s="4"/>
      <c r="C10" s="3" t="s">
        <v>57</v>
      </c>
      <c r="D10" s="28">
        <v>5113.53</v>
      </c>
      <c r="E10" s="11" t="s">
        <v>58</v>
      </c>
      <c r="F10" s="10">
        <f>F11+F12+F13+F14+F16+F20</f>
        <v>2142.09</v>
      </c>
      <c r="G10" s="3" t="s">
        <v>59</v>
      </c>
      <c r="H10" s="4"/>
    </row>
    <row r="11" spans="1:8" ht="16.350000000000001" customHeight="1">
      <c r="A11" s="3" t="s">
        <v>60</v>
      </c>
      <c r="B11" s="4"/>
      <c r="C11" s="3" t="s">
        <v>61</v>
      </c>
      <c r="D11" s="28"/>
      <c r="E11" s="3" t="s">
        <v>62</v>
      </c>
      <c r="F11" s="4">
        <v>8.99</v>
      </c>
      <c r="G11" s="3" t="s">
        <v>63</v>
      </c>
      <c r="H11" s="4"/>
    </row>
    <row r="12" spans="1:8" ht="16.350000000000001" customHeight="1">
      <c r="A12" s="3" t="s">
        <v>64</v>
      </c>
      <c r="B12" s="4"/>
      <c r="C12" s="3" t="s">
        <v>65</v>
      </c>
      <c r="D12" s="28"/>
      <c r="E12" s="3" t="s">
        <v>66</v>
      </c>
      <c r="F12" s="4">
        <v>1191.5999999999999</v>
      </c>
      <c r="G12" s="3" t="s">
        <v>67</v>
      </c>
      <c r="H12" s="4"/>
    </row>
    <row r="13" spans="1:8" ht="16.350000000000001" customHeight="1">
      <c r="A13" s="3" t="s">
        <v>68</v>
      </c>
      <c r="B13" s="4"/>
      <c r="C13" s="3" t="s">
        <v>69</v>
      </c>
      <c r="D13" s="28">
        <v>263.31504000000001</v>
      </c>
      <c r="E13" s="3" t="s">
        <v>70</v>
      </c>
      <c r="F13" s="4"/>
      <c r="G13" s="3" t="s">
        <v>71</v>
      </c>
      <c r="H13" s="4"/>
    </row>
    <row r="14" spans="1:8" ht="16.350000000000001" customHeight="1">
      <c r="A14" s="3" t="s">
        <v>72</v>
      </c>
      <c r="B14" s="4"/>
      <c r="C14" s="3" t="s">
        <v>73</v>
      </c>
      <c r="D14" s="28"/>
      <c r="E14" s="3" t="s">
        <v>74</v>
      </c>
      <c r="F14" s="4">
        <v>73.5</v>
      </c>
      <c r="G14" s="3" t="s">
        <v>75</v>
      </c>
      <c r="H14" s="4">
        <v>212.05</v>
      </c>
    </row>
    <row r="15" spans="1:8" ht="16.350000000000001" customHeight="1">
      <c r="A15" s="3" t="s">
        <v>76</v>
      </c>
      <c r="B15" s="4"/>
      <c r="C15" s="3" t="s">
        <v>77</v>
      </c>
      <c r="D15" s="28">
        <v>147.14663999999999</v>
      </c>
      <c r="E15" s="3" t="s">
        <v>78</v>
      </c>
      <c r="F15" s="4"/>
      <c r="G15" s="3" t="s">
        <v>79</v>
      </c>
      <c r="H15" s="4"/>
    </row>
    <row r="16" spans="1:8" ht="16.350000000000001" customHeight="1">
      <c r="A16" s="3" t="s">
        <v>80</v>
      </c>
      <c r="B16" s="4"/>
      <c r="C16" s="3" t="s">
        <v>81</v>
      </c>
      <c r="D16" s="28"/>
      <c r="E16" s="3" t="s">
        <v>82</v>
      </c>
      <c r="F16" s="4">
        <v>868</v>
      </c>
      <c r="G16" s="3" t="s">
        <v>83</v>
      </c>
      <c r="H16" s="4">
        <v>3.5</v>
      </c>
    </row>
    <row r="17" spans="1:8" ht="16.350000000000001" customHeight="1">
      <c r="A17" s="3" t="s">
        <v>84</v>
      </c>
      <c r="B17" s="4"/>
      <c r="C17" s="3" t="s">
        <v>85</v>
      </c>
      <c r="D17" s="28"/>
      <c r="E17" s="3" t="s">
        <v>86</v>
      </c>
      <c r="F17" s="4"/>
      <c r="G17" s="3" t="s">
        <v>87</v>
      </c>
      <c r="H17" s="4">
        <v>70</v>
      </c>
    </row>
    <row r="18" spans="1:8" ht="16.350000000000001" customHeight="1">
      <c r="A18" s="3" t="s">
        <v>88</v>
      </c>
      <c r="B18" s="4"/>
      <c r="C18" s="3" t="s">
        <v>89</v>
      </c>
      <c r="D18" s="28"/>
      <c r="E18" s="3" t="s">
        <v>90</v>
      </c>
      <c r="F18" s="4"/>
      <c r="G18" s="3" t="s">
        <v>91</v>
      </c>
      <c r="H18" s="4"/>
    </row>
    <row r="19" spans="1:8" ht="16.350000000000001" customHeight="1">
      <c r="A19" s="3" t="s">
        <v>92</v>
      </c>
      <c r="B19" s="4"/>
      <c r="C19" s="3" t="s">
        <v>93</v>
      </c>
      <c r="D19" s="28"/>
      <c r="E19" s="3" t="s">
        <v>94</v>
      </c>
      <c r="F19" s="4"/>
      <c r="G19" s="3" t="s">
        <v>95</v>
      </c>
      <c r="H19" s="4"/>
    </row>
    <row r="20" spans="1:8" ht="16.350000000000001" customHeight="1">
      <c r="A20" s="11" t="s">
        <v>96</v>
      </c>
      <c r="B20" s="10">
        <v>456.9</v>
      </c>
      <c r="C20" s="3" t="s">
        <v>97</v>
      </c>
      <c r="D20" s="28"/>
      <c r="E20" s="3" t="s">
        <v>98</v>
      </c>
      <c r="F20" s="4"/>
      <c r="G20" s="3"/>
      <c r="H20" s="4"/>
    </row>
    <row r="21" spans="1:8" ht="16.350000000000001" customHeight="1">
      <c r="A21" s="11" t="s">
        <v>99</v>
      </c>
      <c r="B21" s="10"/>
      <c r="C21" s="3" t="s">
        <v>100</v>
      </c>
      <c r="D21" s="28"/>
      <c r="E21" s="11" t="s">
        <v>101</v>
      </c>
      <c r="F21" s="10"/>
      <c r="G21" s="3"/>
      <c r="H21" s="4"/>
    </row>
    <row r="22" spans="1:8" ht="16.350000000000001" customHeight="1">
      <c r="A22" s="11" t="s">
        <v>102</v>
      </c>
      <c r="B22" s="10"/>
      <c r="C22" s="3" t="s">
        <v>103</v>
      </c>
      <c r="D22" s="28"/>
      <c r="E22" s="3"/>
      <c r="F22" s="3"/>
      <c r="G22" s="3"/>
      <c r="H22" s="4"/>
    </row>
    <row r="23" spans="1:8" ht="16.350000000000001" customHeight="1">
      <c r="A23" s="11" t="s">
        <v>104</v>
      </c>
      <c r="B23" s="10">
        <v>660</v>
      </c>
      <c r="C23" s="3" t="s">
        <v>105</v>
      </c>
      <c r="D23" s="28"/>
      <c r="E23" s="3"/>
      <c r="F23" s="3"/>
      <c r="G23" s="3"/>
      <c r="H23" s="4"/>
    </row>
    <row r="24" spans="1:8" ht="16.350000000000001" customHeight="1">
      <c r="A24" s="11" t="s">
        <v>106</v>
      </c>
      <c r="B24" s="10">
        <f>B25+B26+B27</f>
        <v>0</v>
      </c>
      <c r="C24" s="3" t="s">
        <v>107</v>
      </c>
      <c r="D24" s="28"/>
      <c r="E24" s="3"/>
      <c r="F24" s="3"/>
      <c r="G24" s="3"/>
      <c r="H24" s="4"/>
    </row>
    <row r="25" spans="1:8" ht="16.350000000000001" customHeight="1">
      <c r="A25" s="3" t="s">
        <v>108</v>
      </c>
      <c r="B25" s="4"/>
      <c r="C25" s="3" t="s">
        <v>109</v>
      </c>
      <c r="D25" s="28">
        <v>185.86944</v>
      </c>
      <c r="E25" s="3"/>
      <c r="F25" s="3"/>
      <c r="G25" s="3"/>
      <c r="H25" s="4"/>
    </row>
    <row r="26" spans="1:8" ht="16.350000000000001" customHeight="1">
      <c r="A26" s="3" t="s">
        <v>110</v>
      </c>
      <c r="B26" s="4"/>
      <c r="C26" s="3" t="s">
        <v>111</v>
      </c>
      <c r="D26" s="28"/>
      <c r="E26" s="3"/>
      <c r="F26" s="3"/>
      <c r="G26" s="3"/>
      <c r="H26" s="4"/>
    </row>
    <row r="27" spans="1:8" ht="16.350000000000001" customHeight="1">
      <c r="A27" s="3" t="s">
        <v>112</v>
      </c>
      <c r="B27" s="4"/>
      <c r="C27" s="3" t="s">
        <v>113</v>
      </c>
      <c r="D27" s="28"/>
      <c r="E27" s="3"/>
      <c r="F27" s="3"/>
      <c r="G27" s="3"/>
      <c r="H27" s="4"/>
    </row>
    <row r="28" spans="1:8" ht="16.350000000000001" customHeight="1">
      <c r="A28" s="11" t="s">
        <v>114</v>
      </c>
      <c r="B28" s="10"/>
      <c r="C28" s="3" t="s">
        <v>115</v>
      </c>
      <c r="D28" s="28"/>
      <c r="E28" s="3"/>
      <c r="F28" s="3"/>
      <c r="G28" s="3"/>
      <c r="H28" s="4"/>
    </row>
    <row r="29" spans="1:8" ht="16.350000000000001" customHeight="1">
      <c r="A29" s="11" t="s">
        <v>116</v>
      </c>
      <c r="B29" s="10"/>
      <c r="C29" s="3" t="s">
        <v>117</v>
      </c>
      <c r="D29" s="28"/>
      <c r="E29" s="3"/>
      <c r="F29" s="3"/>
      <c r="G29" s="3"/>
      <c r="H29" s="4"/>
    </row>
    <row r="30" spans="1:8" ht="16.350000000000001" customHeight="1">
      <c r="A30" s="11" t="s">
        <v>118</v>
      </c>
      <c r="B30" s="10"/>
      <c r="C30" s="3" t="s">
        <v>119</v>
      </c>
      <c r="D30" s="28"/>
      <c r="E30" s="3"/>
      <c r="F30" s="3"/>
      <c r="G30" s="3"/>
      <c r="H30" s="4"/>
    </row>
    <row r="31" spans="1:8" ht="16.350000000000001" customHeight="1">
      <c r="A31" s="11" t="s">
        <v>120</v>
      </c>
      <c r="B31" s="10"/>
      <c r="C31" s="3" t="s">
        <v>121</v>
      </c>
      <c r="D31" s="28"/>
      <c r="E31" s="3"/>
      <c r="F31" s="3"/>
      <c r="G31" s="3"/>
      <c r="H31" s="4"/>
    </row>
    <row r="32" spans="1:8" ht="16.350000000000001" customHeight="1">
      <c r="A32" s="11" t="s">
        <v>122</v>
      </c>
      <c r="B32" s="10">
        <v>224.4</v>
      </c>
      <c r="C32" s="3" t="s">
        <v>123</v>
      </c>
      <c r="D32" s="28"/>
      <c r="E32" s="3"/>
      <c r="F32" s="3"/>
      <c r="G32" s="3"/>
      <c r="H32" s="4"/>
    </row>
    <row r="33" spans="1:8" ht="16.350000000000001" customHeight="1">
      <c r="A33" s="3"/>
      <c r="B33" s="3"/>
      <c r="C33" s="3" t="s">
        <v>124</v>
      </c>
      <c r="D33" s="28"/>
      <c r="E33" s="3"/>
      <c r="F33" s="3"/>
      <c r="G33" s="3"/>
      <c r="H33" s="3"/>
    </row>
    <row r="34" spans="1:8" ht="16.350000000000001" customHeight="1">
      <c r="A34" s="3"/>
      <c r="B34" s="3"/>
      <c r="C34" s="3" t="s">
        <v>125</v>
      </c>
      <c r="D34" s="28"/>
      <c r="E34" s="3"/>
      <c r="F34" s="3"/>
      <c r="G34" s="3"/>
      <c r="H34" s="3"/>
    </row>
    <row r="35" spans="1:8" ht="16.350000000000001" customHeight="1">
      <c r="A35" s="3"/>
      <c r="B35" s="3"/>
      <c r="C35" s="3" t="s">
        <v>126</v>
      </c>
      <c r="D35" s="28"/>
      <c r="E35" s="3"/>
      <c r="F35" s="3"/>
      <c r="G35" s="3"/>
      <c r="H35" s="3"/>
    </row>
    <row r="36" spans="1:8" ht="16.350000000000001" customHeight="1">
      <c r="A36" s="11" t="s">
        <v>127</v>
      </c>
      <c r="B36" s="10">
        <f>B6+B20+B21+B22+B23+B24+B28+B32</f>
        <v>5709.86</v>
      </c>
      <c r="C36" s="11" t="s">
        <v>128</v>
      </c>
      <c r="D36" s="10">
        <f>SUM(D6:D35)</f>
        <v>5709.8611199999996</v>
      </c>
      <c r="E36" s="11" t="s">
        <v>128</v>
      </c>
      <c r="F36" s="10">
        <f>F6+F10</f>
        <v>5709.86</v>
      </c>
      <c r="G36" s="11" t="s">
        <v>128</v>
      </c>
      <c r="H36" s="10">
        <f>SUM(H6:H35)</f>
        <v>5709.86</v>
      </c>
    </row>
    <row r="37" spans="1:8" ht="16.350000000000001" customHeight="1">
      <c r="A37" s="11" t="s">
        <v>129</v>
      </c>
      <c r="B37" s="10"/>
      <c r="C37" s="11" t="s">
        <v>130</v>
      </c>
      <c r="D37" s="10"/>
      <c r="E37" s="11" t="s">
        <v>130</v>
      </c>
      <c r="F37" s="10"/>
      <c r="G37" s="11" t="s">
        <v>130</v>
      </c>
      <c r="H37" s="10"/>
    </row>
    <row r="38" spans="1:8" ht="16.350000000000001" customHeight="1">
      <c r="A38" s="3"/>
      <c r="B38" s="4"/>
      <c r="C38" s="3"/>
      <c r="D38" s="4"/>
      <c r="E38" s="11"/>
      <c r="F38" s="10"/>
      <c r="G38" s="11"/>
      <c r="H38" s="10"/>
    </row>
    <row r="39" spans="1:8" ht="16.350000000000001" customHeight="1">
      <c r="A39" s="11" t="s">
        <v>131</v>
      </c>
      <c r="B39" s="10">
        <f>B36+B37</f>
        <v>5709.86</v>
      </c>
      <c r="C39" s="11" t="s">
        <v>132</v>
      </c>
      <c r="D39" s="10">
        <f>D36+D37</f>
        <v>5709.8611199999996</v>
      </c>
      <c r="E39" s="11" t="s">
        <v>132</v>
      </c>
      <c r="F39" s="10">
        <f>F36+F37</f>
        <v>5709.86</v>
      </c>
      <c r="G39" s="11" t="s">
        <v>132</v>
      </c>
      <c r="H39" s="10">
        <f>H36+H37</f>
        <v>5709.86</v>
      </c>
    </row>
  </sheetData>
  <mergeCells count="5">
    <mergeCell ref="A2:H2"/>
    <mergeCell ref="A3:F3"/>
    <mergeCell ref="G3:H3"/>
    <mergeCell ref="A4:B4"/>
    <mergeCell ref="C4:H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"/>
  <sheetViews>
    <sheetView workbookViewId="0">
      <selection activeCell="O19" sqref="O19"/>
    </sheetView>
  </sheetViews>
  <sheetFormatPr defaultColWidth="10" defaultRowHeight="14.4"/>
  <cols>
    <col min="1" max="1" width="5.88671875" customWidth="1"/>
    <col min="2" max="2" width="16.109375" customWidth="1"/>
    <col min="3" max="3" width="8.21875" customWidth="1"/>
    <col min="4" max="25" width="7.77734375" customWidth="1"/>
  </cols>
  <sheetData>
    <row r="1" spans="1:25" ht="16.350000000000001" customHeight="1">
      <c r="A1" s="1"/>
      <c r="X1" s="66" t="s">
        <v>133</v>
      </c>
      <c r="Y1" s="66"/>
    </row>
    <row r="2" spans="1:25" ht="33.6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2.3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 t="s">
        <v>32</v>
      </c>
      <c r="Y3" s="64"/>
    </row>
    <row r="4" spans="1:25" ht="22.35" customHeight="1">
      <c r="A4" s="68" t="s">
        <v>134</v>
      </c>
      <c r="B4" s="68" t="s">
        <v>135</v>
      </c>
      <c r="C4" s="68" t="s">
        <v>136</v>
      </c>
      <c r="D4" s="68" t="s">
        <v>137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129</v>
      </c>
      <c r="T4" s="68"/>
      <c r="U4" s="68"/>
      <c r="V4" s="68"/>
      <c r="W4" s="68"/>
      <c r="X4" s="68"/>
      <c r="Y4" s="68"/>
    </row>
    <row r="5" spans="1:25" ht="22.35" customHeight="1">
      <c r="A5" s="68"/>
      <c r="B5" s="68"/>
      <c r="C5" s="68"/>
      <c r="D5" s="68" t="s">
        <v>138</v>
      </c>
      <c r="E5" s="68" t="s">
        <v>139</v>
      </c>
      <c r="F5" s="68" t="s">
        <v>140</v>
      </c>
      <c r="G5" s="68" t="s">
        <v>141</v>
      </c>
      <c r="H5" s="68" t="s">
        <v>142</v>
      </c>
      <c r="I5" s="68" t="s">
        <v>143</v>
      </c>
      <c r="J5" s="68" t="s">
        <v>144</v>
      </c>
      <c r="K5" s="68"/>
      <c r="L5" s="68"/>
      <c r="M5" s="68"/>
      <c r="N5" s="68" t="s">
        <v>145</v>
      </c>
      <c r="O5" s="68" t="s">
        <v>146</v>
      </c>
      <c r="P5" s="68" t="s">
        <v>147</v>
      </c>
      <c r="Q5" s="68" t="s">
        <v>148</v>
      </c>
      <c r="R5" s="68" t="s">
        <v>149</v>
      </c>
      <c r="S5" s="68" t="s">
        <v>138</v>
      </c>
      <c r="T5" s="68" t="s">
        <v>139</v>
      </c>
      <c r="U5" s="68" t="s">
        <v>140</v>
      </c>
      <c r="V5" s="68" t="s">
        <v>141</v>
      </c>
      <c r="W5" s="68" t="s">
        <v>142</v>
      </c>
      <c r="X5" s="68" t="s">
        <v>143</v>
      </c>
      <c r="Y5" s="68" t="s">
        <v>150</v>
      </c>
    </row>
    <row r="6" spans="1:25" ht="22.35" customHeight="1">
      <c r="A6" s="68"/>
      <c r="B6" s="68"/>
      <c r="C6" s="68"/>
      <c r="D6" s="68"/>
      <c r="E6" s="68"/>
      <c r="F6" s="68"/>
      <c r="G6" s="68"/>
      <c r="H6" s="68"/>
      <c r="I6" s="68"/>
      <c r="J6" s="15" t="s">
        <v>151</v>
      </c>
      <c r="K6" s="15" t="s">
        <v>152</v>
      </c>
      <c r="L6" s="15" t="s">
        <v>153</v>
      </c>
      <c r="M6" s="15" t="s">
        <v>142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22.95" customHeight="1">
      <c r="A7" s="11"/>
      <c r="B7" s="11" t="s">
        <v>136</v>
      </c>
      <c r="C7" s="32">
        <f>C8</f>
        <v>5709.86</v>
      </c>
      <c r="D7" s="32">
        <f t="shared" ref="D7:R7" si="0">D8</f>
        <v>5709.86</v>
      </c>
      <c r="E7" s="32">
        <f t="shared" si="0"/>
        <v>4368.5600000000004</v>
      </c>
      <c r="F7" s="32">
        <f t="shared" si="0"/>
        <v>456.9</v>
      </c>
      <c r="G7" s="32"/>
      <c r="H7" s="32"/>
      <c r="I7" s="32">
        <f t="shared" si="0"/>
        <v>660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/>
      <c r="O7" s="32"/>
      <c r="P7" s="32"/>
      <c r="Q7" s="32"/>
      <c r="R7" s="32">
        <f t="shared" si="0"/>
        <v>224.4</v>
      </c>
      <c r="S7" s="32"/>
      <c r="T7" s="32"/>
      <c r="U7" s="32"/>
      <c r="V7" s="32"/>
      <c r="W7" s="32"/>
      <c r="X7" s="32"/>
      <c r="Y7" s="32"/>
    </row>
    <row r="8" spans="1:25" ht="22.95" customHeight="1">
      <c r="A8" s="9" t="s">
        <v>154</v>
      </c>
      <c r="B8" s="9" t="s">
        <v>155</v>
      </c>
      <c r="C8" s="32">
        <f>C9</f>
        <v>5709.86</v>
      </c>
      <c r="D8" s="32">
        <f t="shared" ref="D8:R8" si="1">D9</f>
        <v>5709.86</v>
      </c>
      <c r="E8" s="32">
        <f t="shared" si="1"/>
        <v>4368.5600000000004</v>
      </c>
      <c r="F8" s="32">
        <f t="shared" si="1"/>
        <v>456.9</v>
      </c>
      <c r="G8" s="32"/>
      <c r="H8" s="32"/>
      <c r="I8" s="32">
        <f t="shared" si="1"/>
        <v>660</v>
      </c>
      <c r="J8" s="32"/>
      <c r="K8" s="32"/>
      <c r="L8" s="32"/>
      <c r="M8" s="32"/>
      <c r="N8" s="32"/>
      <c r="O8" s="32"/>
      <c r="P8" s="32"/>
      <c r="Q8" s="32"/>
      <c r="R8" s="32">
        <f t="shared" si="1"/>
        <v>224.4</v>
      </c>
      <c r="S8" s="32"/>
      <c r="T8" s="32"/>
      <c r="U8" s="32"/>
      <c r="V8" s="32"/>
      <c r="W8" s="32"/>
      <c r="X8" s="32"/>
      <c r="Y8" s="32"/>
    </row>
    <row r="9" spans="1:25" ht="22.95" customHeight="1">
      <c r="A9" s="35" t="s">
        <v>156</v>
      </c>
      <c r="B9" s="35" t="s">
        <v>157</v>
      </c>
      <c r="C9" s="28">
        <f>D9+S9</f>
        <v>5709.86</v>
      </c>
      <c r="D9" s="28">
        <f>E9+F9+G9+H9+I9+N9+R9</f>
        <v>5709.86</v>
      </c>
      <c r="E9" s="4">
        <v>4368.5600000000004</v>
      </c>
      <c r="F9" s="10">
        <v>456.9</v>
      </c>
      <c r="G9" s="4"/>
      <c r="H9" s="4"/>
      <c r="I9" s="4">
        <v>660</v>
      </c>
      <c r="J9" s="4"/>
      <c r="K9" s="4"/>
      <c r="L9" s="4"/>
      <c r="M9" s="4"/>
      <c r="N9" s="4"/>
      <c r="O9" s="4"/>
      <c r="P9" s="4"/>
      <c r="Q9" s="4"/>
      <c r="R9" s="10">
        <v>224.4</v>
      </c>
      <c r="S9" s="4"/>
      <c r="T9" s="4"/>
      <c r="U9" s="4"/>
      <c r="V9" s="4"/>
      <c r="W9" s="4"/>
      <c r="X9" s="4"/>
      <c r="Y9" s="4"/>
    </row>
    <row r="10" spans="1:25" ht="16.350000000000001" customHeight="1"/>
    <row r="11" spans="1:25" ht="16.350000000000001" customHeight="1">
      <c r="G11" s="1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pane ySplit="6" topLeftCell="A7" activePane="bottomLeft" state="frozen"/>
      <selection pane="bottomLeft" activeCell="J14" sqref="J14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6" customWidth="1"/>
    <col min="5" max="5" width="25.77734375" customWidth="1"/>
    <col min="6" max="6" width="12.33203125" customWidth="1"/>
    <col min="7" max="7" width="11.332031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1"/>
      <c r="D1" s="41"/>
      <c r="K1" s="13" t="s">
        <v>158</v>
      </c>
    </row>
    <row r="2" spans="1:11" ht="31.95" customHeight="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9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7" t="s">
        <v>32</v>
      </c>
    </row>
    <row r="4" spans="1:11" ht="27.6" customHeight="1">
      <c r="A4" s="65" t="s">
        <v>159</v>
      </c>
      <c r="B4" s="65"/>
      <c r="C4" s="65"/>
      <c r="D4" s="65" t="s">
        <v>160</v>
      </c>
      <c r="E4" s="65" t="s">
        <v>161</v>
      </c>
      <c r="F4" s="65" t="s">
        <v>136</v>
      </c>
      <c r="G4" s="65" t="s">
        <v>162</v>
      </c>
      <c r="H4" s="65" t="s">
        <v>163</v>
      </c>
      <c r="I4" s="65" t="s">
        <v>164</v>
      </c>
      <c r="J4" s="65" t="s">
        <v>165</v>
      </c>
      <c r="K4" s="65" t="s">
        <v>166</v>
      </c>
    </row>
    <row r="5" spans="1:11" ht="25.95" customHeight="1">
      <c r="A5" s="2" t="s">
        <v>167</v>
      </c>
      <c r="B5" s="2" t="s">
        <v>168</v>
      </c>
      <c r="C5" s="2" t="s">
        <v>169</v>
      </c>
      <c r="D5" s="65"/>
      <c r="E5" s="65"/>
      <c r="F5" s="65"/>
      <c r="G5" s="65"/>
      <c r="H5" s="65"/>
      <c r="I5" s="65"/>
      <c r="J5" s="65"/>
      <c r="K5" s="65"/>
    </row>
    <row r="6" spans="1:11" ht="22.95" customHeight="1">
      <c r="A6" s="29"/>
      <c r="B6" s="29"/>
      <c r="C6" s="29"/>
      <c r="D6" s="42" t="s">
        <v>136</v>
      </c>
      <c r="E6" s="42"/>
      <c r="F6" s="43"/>
      <c r="G6" s="43"/>
      <c r="H6" s="43"/>
      <c r="I6" s="43"/>
      <c r="J6" s="42"/>
      <c r="K6" s="42"/>
    </row>
    <row r="7" spans="1:11" ht="22.95" customHeight="1">
      <c r="A7" s="44"/>
      <c r="B7" s="44"/>
      <c r="C7" s="44"/>
      <c r="D7" s="45" t="s">
        <v>154</v>
      </c>
      <c r="E7" s="45" t="s">
        <v>155</v>
      </c>
      <c r="F7" s="46">
        <f>F8</f>
        <v>5709.8611199999996</v>
      </c>
      <c r="G7" s="46">
        <f t="shared" ref="G7:H7" si="0">G8</f>
        <v>3567.7711199999999</v>
      </c>
      <c r="H7" s="46">
        <f t="shared" si="0"/>
        <v>2142.09</v>
      </c>
      <c r="I7" s="43"/>
      <c r="J7" s="49"/>
      <c r="K7" s="49"/>
    </row>
    <row r="8" spans="1:11" ht="22.95" customHeight="1">
      <c r="A8" s="44"/>
      <c r="B8" s="44"/>
      <c r="C8" s="44"/>
      <c r="D8" s="45" t="s">
        <v>156</v>
      </c>
      <c r="E8" s="45" t="s">
        <v>170</v>
      </c>
      <c r="F8" s="46">
        <f>G8+H8</f>
        <v>5709.8611199999996</v>
      </c>
      <c r="G8" s="43">
        <f>G9+G12+G17+G21</f>
        <v>3567.7711199999999</v>
      </c>
      <c r="H8" s="43">
        <f>H9</f>
        <v>2142.09</v>
      </c>
      <c r="I8" s="43"/>
      <c r="J8" s="49"/>
      <c r="K8" s="49"/>
    </row>
    <row r="9" spans="1:11" ht="20.7" customHeight="1">
      <c r="A9" s="47" t="s">
        <v>171</v>
      </c>
      <c r="B9" s="48"/>
      <c r="C9" s="48"/>
      <c r="D9" s="45" t="s">
        <v>172</v>
      </c>
      <c r="E9" s="49" t="s">
        <v>173</v>
      </c>
      <c r="F9" s="46">
        <f t="shared" ref="F9:F11" si="1">G9+H9</f>
        <v>5113.53</v>
      </c>
      <c r="G9" s="43">
        <f>G10</f>
        <v>2971.44</v>
      </c>
      <c r="H9" s="43">
        <f>H10</f>
        <v>2142.09</v>
      </c>
      <c r="I9" s="43"/>
      <c r="J9" s="49"/>
      <c r="K9" s="49"/>
    </row>
    <row r="10" spans="1:11" ht="24.9" customHeight="1">
      <c r="A10" s="47" t="s">
        <v>171</v>
      </c>
      <c r="B10" s="47" t="s">
        <v>174</v>
      </c>
      <c r="C10" s="48"/>
      <c r="D10" s="50" t="s">
        <v>175</v>
      </c>
      <c r="E10" s="51" t="s">
        <v>176</v>
      </c>
      <c r="F10" s="46">
        <f t="shared" si="1"/>
        <v>5113.53</v>
      </c>
      <c r="G10" s="43">
        <f>G11</f>
        <v>2971.44</v>
      </c>
      <c r="H10" s="43">
        <f>H11</f>
        <v>2142.09</v>
      </c>
      <c r="I10" s="43"/>
      <c r="J10" s="51"/>
      <c r="K10" s="51"/>
    </row>
    <row r="11" spans="1:11" ht="28.5" customHeight="1">
      <c r="A11" s="47" t="s">
        <v>171</v>
      </c>
      <c r="B11" s="47" t="s">
        <v>174</v>
      </c>
      <c r="C11" s="47" t="s">
        <v>177</v>
      </c>
      <c r="D11" s="50" t="s">
        <v>178</v>
      </c>
      <c r="E11" s="51" t="s">
        <v>179</v>
      </c>
      <c r="F11" s="46">
        <f t="shared" si="1"/>
        <v>5113.53</v>
      </c>
      <c r="G11" s="52">
        <v>2971.44</v>
      </c>
      <c r="H11" s="52">
        <v>2142.09</v>
      </c>
      <c r="I11" s="52"/>
      <c r="J11" s="51"/>
      <c r="K11" s="51"/>
    </row>
    <row r="12" spans="1:11" ht="20.7" customHeight="1">
      <c r="A12" s="47" t="s">
        <v>180</v>
      </c>
      <c r="B12" s="48"/>
      <c r="C12" s="48"/>
      <c r="D12" s="45" t="s">
        <v>181</v>
      </c>
      <c r="E12" s="49" t="s">
        <v>182</v>
      </c>
      <c r="F12" s="46">
        <v>263.31504000000001</v>
      </c>
      <c r="G12" s="43">
        <v>263.31504000000001</v>
      </c>
      <c r="H12" s="43"/>
      <c r="I12" s="43"/>
      <c r="J12" s="49"/>
      <c r="K12" s="49"/>
    </row>
    <row r="13" spans="1:11" ht="24.9" customHeight="1">
      <c r="A13" s="47" t="s">
        <v>180</v>
      </c>
      <c r="B13" s="47" t="s">
        <v>183</v>
      </c>
      <c r="C13" s="48"/>
      <c r="D13" s="50" t="s">
        <v>184</v>
      </c>
      <c r="E13" s="51" t="s">
        <v>185</v>
      </c>
      <c r="F13" s="52">
        <v>247.82592</v>
      </c>
      <c r="G13" s="43">
        <v>247.82592</v>
      </c>
      <c r="H13" s="43"/>
      <c r="I13" s="43"/>
      <c r="J13" s="51"/>
      <c r="K13" s="51"/>
    </row>
    <row r="14" spans="1:11" ht="28.5" customHeight="1">
      <c r="A14" s="47" t="s">
        <v>180</v>
      </c>
      <c r="B14" s="47" t="s">
        <v>183</v>
      </c>
      <c r="C14" s="47" t="s">
        <v>183</v>
      </c>
      <c r="D14" s="50" t="s">
        <v>186</v>
      </c>
      <c r="E14" s="51" t="s">
        <v>187</v>
      </c>
      <c r="F14" s="52">
        <v>247.82592</v>
      </c>
      <c r="G14" s="52">
        <v>247.82592</v>
      </c>
      <c r="H14" s="52"/>
      <c r="I14" s="52"/>
      <c r="J14" s="51"/>
      <c r="K14" s="51"/>
    </row>
    <row r="15" spans="1:11" ht="24.9" customHeight="1">
      <c r="A15" s="47" t="s">
        <v>180</v>
      </c>
      <c r="B15" s="47" t="s">
        <v>188</v>
      </c>
      <c r="C15" s="48"/>
      <c r="D15" s="50" t="s">
        <v>189</v>
      </c>
      <c r="E15" s="51" t="s">
        <v>190</v>
      </c>
      <c r="F15" s="52">
        <v>15.48912</v>
      </c>
      <c r="G15" s="43">
        <v>15.48912</v>
      </c>
      <c r="H15" s="43"/>
      <c r="I15" s="43"/>
      <c r="J15" s="51"/>
      <c r="K15" s="51"/>
    </row>
    <row r="16" spans="1:11" ht="28.5" customHeight="1">
      <c r="A16" s="47" t="s">
        <v>180</v>
      </c>
      <c r="B16" s="47" t="s">
        <v>188</v>
      </c>
      <c r="C16" s="47" t="s">
        <v>188</v>
      </c>
      <c r="D16" s="50" t="s">
        <v>191</v>
      </c>
      <c r="E16" s="51" t="s">
        <v>192</v>
      </c>
      <c r="F16" s="52">
        <v>15.48912</v>
      </c>
      <c r="G16" s="52">
        <v>15.48912</v>
      </c>
      <c r="H16" s="52"/>
      <c r="I16" s="52"/>
      <c r="J16" s="51"/>
      <c r="K16" s="51"/>
    </row>
    <row r="17" spans="1:11" ht="20.7" customHeight="1">
      <c r="A17" s="47" t="s">
        <v>193</v>
      </c>
      <c r="B17" s="48"/>
      <c r="C17" s="48"/>
      <c r="D17" s="45" t="s">
        <v>194</v>
      </c>
      <c r="E17" s="49" t="s">
        <v>195</v>
      </c>
      <c r="F17" s="46">
        <v>147.14663999999999</v>
      </c>
      <c r="G17" s="43">
        <v>147.14663999999999</v>
      </c>
      <c r="H17" s="43"/>
      <c r="I17" s="43"/>
      <c r="J17" s="49"/>
      <c r="K17" s="49"/>
    </row>
    <row r="18" spans="1:11" ht="24.9" customHeight="1">
      <c r="A18" s="47" t="s">
        <v>193</v>
      </c>
      <c r="B18" s="47" t="s">
        <v>196</v>
      </c>
      <c r="C18" s="48"/>
      <c r="D18" s="50" t="s">
        <v>197</v>
      </c>
      <c r="E18" s="51" t="s">
        <v>198</v>
      </c>
      <c r="F18" s="52">
        <v>147.14663999999999</v>
      </c>
      <c r="G18" s="43">
        <v>147.14663999999999</v>
      </c>
      <c r="H18" s="43"/>
      <c r="I18" s="43"/>
      <c r="J18" s="51"/>
      <c r="K18" s="51"/>
    </row>
    <row r="19" spans="1:11" ht="28.5" customHeight="1">
      <c r="A19" s="47" t="s">
        <v>193</v>
      </c>
      <c r="B19" s="47" t="s">
        <v>196</v>
      </c>
      <c r="C19" s="47" t="s">
        <v>177</v>
      </c>
      <c r="D19" s="50" t="s">
        <v>199</v>
      </c>
      <c r="E19" s="51" t="s">
        <v>200</v>
      </c>
      <c r="F19" s="52">
        <v>131.65752000000001</v>
      </c>
      <c r="G19" s="52">
        <v>131.65752000000001</v>
      </c>
      <c r="H19" s="52"/>
      <c r="I19" s="52"/>
      <c r="J19" s="51"/>
      <c r="K19" s="51"/>
    </row>
    <row r="20" spans="1:11" ht="28.5" customHeight="1">
      <c r="A20" s="47" t="s">
        <v>193</v>
      </c>
      <c r="B20" s="47" t="s">
        <v>196</v>
      </c>
      <c r="C20" s="47" t="s">
        <v>174</v>
      </c>
      <c r="D20" s="50" t="s">
        <v>201</v>
      </c>
      <c r="E20" s="51" t="s">
        <v>202</v>
      </c>
      <c r="F20" s="52">
        <v>15.48912</v>
      </c>
      <c r="G20" s="52">
        <v>15.48912</v>
      </c>
      <c r="H20" s="52"/>
      <c r="I20" s="52"/>
      <c r="J20" s="51"/>
      <c r="K20" s="51"/>
    </row>
    <row r="21" spans="1:11" ht="20.7" customHeight="1">
      <c r="A21" s="47" t="s">
        <v>203</v>
      </c>
      <c r="B21" s="48"/>
      <c r="C21" s="48"/>
      <c r="D21" s="45" t="s">
        <v>204</v>
      </c>
      <c r="E21" s="49" t="s">
        <v>205</v>
      </c>
      <c r="F21" s="46">
        <v>185.86944</v>
      </c>
      <c r="G21" s="43">
        <v>185.86944</v>
      </c>
      <c r="H21" s="43"/>
      <c r="I21" s="43"/>
      <c r="J21" s="49"/>
      <c r="K21" s="49"/>
    </row>
    <row r="22" spans="1:11" ht="24.9" customHeight="1">
      <c r="A22" s="47" t="s">
        <v>203</v>
      </c>
      <c r="B22" s="47" t="s">
        <v>177</v>
      </c>
      <c r="C22" s="48"/>
      <c r="D22" s="50" t="s">
        <v>206</v>
      </c>
      <c r="E22" s="51" t="s">
        <v>207</v>
      </c>
      <c r="F22" s="52">
        <v>185.86944</v>
      </c>
      <c r="G22" s="43">
        <v>185.86944</v>
      </c>
      <c r="H22" s="43"/>
      <c r="I22" s="43"/>
      <c r="J22" s="51"/>
      <c r="K22" s="51"/>
    </row>
    <row r="23" spans="1:11" ht="28.5" customHeight="1">
      <c r="A23" s="47" t="s">
        <v>203</v>
      </c>
      <c r="B23" s="47" t="s">
        <v>177</v>
      </c>
      <c r="C23" s="47" t="s">
        <v>208</v>
      </c>
      <c r="D23" s="50" t="s">
        <v>209</v>
      </c>
      <c r="E23" s="51" t="s">
        <v>210</v>
      </c>
      <c r="F23" s="52">
        <v>185.86944</v>
      </c>
      <c r="G23" s="52">
        <v>185.86944</v>
      </c>
      <c r="H23" s="52"/>
      <c r="I23" s="52"/>
      <c r="J23" s="51"/>
      <c r="K23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4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J10" sqref="J10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7.33203125" customWidth="1"/>
    <col min="5" max="5" width="18.88671875" customWidth="1"/>
    <col min="6" max="6" width="9.21875" customWidth="1"/>
    <col min="7" max="12" width="7.109375" customWidth="1"/>
    <col min="13" max="13" width="6.77734375" customWidth="1"/>
    <col min="14" max="17" width="7.109375" customWidth="1"/>
    <col min="18" max="18" width="7" customWidth="1"/>
    <col min="19" max="20" width="7.109375" customWidth="1"/>
    <col min="21" max="21" width="9.77734375" customWidth="1"/>
  </cols>
  <sheetData>
    <row r="1" spans="1:20" ht="16.350000000000001" customHeight="1">
      <c r="A1" s="1"/>
      <c r="S1" s="66" t="s">
        <v>211</v>
      </c>
      <c r="T1" s="66"/>
    </row>
    <row r="2" spans="1:20" ht="42.15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9.9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19.95" customHeight="1">
      <c r="A4" s="68" t="s">
        <v>159</v>
      </c>
      <c r="B4" s="68"/>
      <c r="C4" s="68"/>
      <c r="D4" s="68" t="s">
        <v>212</v>
      </c>
      <c r="E4" s="68" t="s">
        <v>213</v>
      </c>
      <c r="F4" s="68" t="s">
        <v>214</v>
      </c>
      <c r="G4" s="68" t="s">
        <v>215</v>
      </c>
      <c r="H4" s="68" t="s">
        <v>216</v>
      </c>
      <c r="I4" s="68" t="s">
        <v>217</v>
      </c>
      <c r="J4" s="68" t="s">
        <v>218</v>
      </c>
      <c r="K4" s="68" t="s">
        <v>219</v>
      </c>
      <c r="L4" s="68" t="s">
        <v>220</v>
      </c>
      <c r="M4" s="68" t="s">
        <v>221</v>
      </c>
      <c r="N4" s="68" t="s">
        <v>222</v>
      </c>
      <c r="O4" s="68" t="s">
        <v>223</v>
      </c>
      <c r="P4" s="68" t="s">
        <v>224</v>
      </c>
      <c r="Q4" s="68" t="s">
        <v>225</v>
      </c>
      <c r="R4" s="68" t="s">
        <v>226</v>
      </c>
      <c r="S4" s="68" t="s">
        <v>227</v>
      </c>
      <c r="T4" s="68" t="s">
        <v>228</v>
      </c>
    </row>
    <row r="5" spans="1:20" ht="20.7" customHeight="1">
      <c r="A5" s="15" t="s">
        <v>167</v>
      </c>
      <c r="B5" s="15" t="s">
        <v>168</v>
      </c>
      <c r="C5" s="15" t="s">
        <v>169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2.95" customHeight="1">
      <c r="A6" s="11"/>
      <c r="B6" s="11"/>
      <c r="C6" s="11"/>
      <c r="D6" s="11"/>
      <c r="E6" s="11" t="s">
        <v>136</v>
      </c>
      <c r="F6" s="10">
        <f>F7</f>
        <v>5709.8611199999996</v>
      </c>
      <c r="G6" s="10">
        <f t="shared" ref="G6:R6" si="0">G7</f>
        <v>3285.67112</v>
      </c>
      <c r="H6" s="10">
        <f t="shared" si="0"/>
        <v>1270.6400000000001</v>
      </c>
      <c r="I6" s="10">
        <f t="shared" si="0"/>
        <v>868</v>
      </c>
      <c r="J6" s="10"/>
      <c r="K6" s="10"/>
      <c r="L6" s="10"/>
      <c r="M6" s="10"/>
      <c r="N6" s="10"/>
      <c r="O6" s="10">
        <f t="shared" si="0"/>
        <v>212.05</v>
      </c>
      <c r="P6" s="10"/>
      <c r="Q6" s="10">
        <f t="shared" si="0"/>
        <v>3.5</v>
      </c>
      <c r="R6" s="10">
        <f t="shared" si="0"/>
        <v>70</v>
      </c>
      <c r="S6" s="10"/>
      <c r="T6" s="10"/>
    </row>
    <row r="7" spans="1:20" ht="22.95" customHeight="1">
      <c r="A7" s="11"/>
      <c r="B7" s="11"/>
      <c r="C7" s="11"/>
      <c r="D7" s="9" t="s">
        <v>154</v>
      </c>
      <c r="E7" s="9" t="s">
        <v>155</v>
      </c>
      <c r="F7" s="10">
        <f>F8</f>
        <v>5709.8611199999996</v>
      </c>
      <c r="G7" s="10">
        <f t="shared" ref="G7:R7" si="1">G8</f>
        <v>3285.67112</v>
      </c>
      <c r="H7" s="10">
        <f t="shared" si="1"/>
        <v>1270.6400000000001</v>
      </c>
      <c r="I7" s="10">
        <f t="shared" si="1"/>
        <v>868</v>
      </c>
      <c r="J7" s="10"/>
      <c r="K7" s="10"/>
      <c r="L7" s="10"/>
      <c r="M7" s="10"/>
      <c r="N7" s="10"/>
      <c r="O7" s="10">
        <f t="shared" si="1"/>
        <v>212.05</v>
      </c>
      <c r="P7" s="10"/>
      <c r="Q7" s="10">
        <f t="shared" si="1"/>
        <v>3.5</v>
      </c>
      <c r="R7" s="10">
        <f t="shared" si="1"/>
        <v>70</v>
      </c>
      <c r="S7" s="10"/>
      <c r="T7" s="10"/>
    </row>
    <row r="8" spans="1:20" ht="22.95" customHeight="1">
      <c r="A8" s="38"/>
      <c r="B8" s="38"/>
      <c r="C8" s="38"/>
      <c r="D8" s="26" t="s">
        <v>156</v>
      </c>
      <c r="E8" s="26" t="s">
        <v>157</v>
      </c>
      <c r="F8" s="40">
        <f>F9+F10+F11+F12+F13+F14</f>
        <v>5709.8611199999996</v>
      </c>
      <c r="G8" s="40">
        <f t="shared" ref="G8:R8" si="2">G9+G10+G11+G12+G13+G14</f>
        <v>3285.67112</v>
      </c>
      <c r="H8" s="40">
        <f t="shared" si="2"/>
        <v>1270.6400000000001</v>
      </c>
      <c r="I8" s="40">
        <f t="shared" si="2"/>
        <v>868</v>
      </c>
      <c r="J8" s="40"/>
      <c r="K8" s="40"/>
      <c r="L8" s="40"/>
      <c r="M8" s="40"/>
      <c r="N8" s="40"/>
      <c r="O8" s="40">
        <f t="shared" si="2"/>
        <v>212.05</v>
      </c>
      <c r="P8" s="40"/>
      <c r="Q8" s="40">
        <f t="shared" si="2"/>
        <v>3.5</v>
      </c>
      <c r="R8" s="40">
        <f t="shared" si="2"/>
        <v>70</v>
      </c>
      <c r="S8" s="40"/>
      <c r="T8" s="40"/>
    </row>
    <row r="9" spans="1:20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9" t="s">
        <v>230</v>
      </c>
      <c r="F9" s="31">
        <f>G9+H9+I9+O9+Q9+R9+T9</f>
        <v>5113.53</v>
      </c>
      <c r="G9" s="31">
        <v>2689.34</v>
      </c>
      <c r="H9" s="31">
        <v>1270.6400000000001</v>
      </c>
      <c r="I9" s="31">
        <v>868</v>
      </c>
      <c r="J9" s="31"/>
      <c r="K9" s="31"/>
      <c r="L9" s="31"/>
      <c r="M9" s="31"/>
      <c r="N9" s="31"/>
      <c r="O9" s="31">
        <v>212.05</v>
      </c>
      <c r="P9" s="31"/>
      <c r="Q9" s="31">
        <v>3.5</v>
      </c>
      <c r="R9" s="31">
        <v>70</v>
      </c>
      <c r="S9" s="31"/>
      <c r="T9" s="31"/>
    </row>
    <row r="10" spans="1:20" ht="22.95" customHeight="1">
      <c r="A10" s="30" t="s">
        <v>180</v>
      </c>
      <c r="B10" s="30" t="s">
        <v>183</v>
      </c>
      <c r="C10" s="30" t="s">
        <v>183</v>
      </c>
      <c r="D10" s="27" t="s">
        <v>229</v>
      </c>
      <c r="E10" s="39" t="s">
        <v>231</v>
      </c>
      <c r="F10" s="31">
        <v>247.82592</v>
      </c>
      <c r="G10" s="31">
        <v>247.82592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20" ht="22.95" customHeight="1">
      <c r="A11" s="30" t="s">
        <v>180</v>
      </c>
      <c r="B11" s="30" t="s">
        <v>188</v>
      </c>
      <c r="C11" s="30" t="s">
        <v>188</v>
      </c>
      <c r="D11" s="27" t="s">
        <v>229</v>
      </c>
      <c r="E11" s="39" t="s">
        <v>232</v>
      </c>
      <c r="F11" s="31">
        <v>15.48912</v>
      </c>
      <c r="G11" s="31">
        <v>15.48912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20" ht="22.95" customHeight="1">
      <c r="A12" s="30" t="s">
        <v>193</v>
      </c>
      <c r="B12" s="30" t="s">
        <v>196</v>
      </c>
      <c r="C12" s="30" t="s">
        <v>177</v>
      </c>
      <c r="D12" s="27" t="s">
        <v>229</v>
      </c>
      <c r="E12" s="39" t="s">
        <v>233</v>
      </c>
      <c r="F12" s="31">
        <v>131.65752000000001</v>
      </c>
      <c r="G12" s="31">
        <v>131.65752000000001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20" ht="22.95" customHeight="1">
      <c r="A13" s="30" t="s">
        <v>193</v>
      </c>
      <c r="B13" s="30" t="s">
        <v>196</v>
      </c>
      <c r="C13" s="30" t="s">
        <v>174</v>
      </c>
      <c r="D13" s="27" t="s">
        <v>229</v>
      </c>
      <c r="E13" s="39" t="s">
        <v>234</v>
      </c>
      <c r="F13" s="31">
        <v>15.48912</v>
      </c>
      <c r="G13" s="31">
        <v>15.48912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2.95" customHeight="1">
      <c r="A14" s="30" t="s">
        <v>203</v>
      </c>
      <c r="B14" s="30" t="s">
        <v>177</v>
      </c>
      <c r="C14" s="30" t="s">
        <v>208</v>
      </c>
      <c r="D14" s="27" t="s">
        <v>229</v>
      </c>
      <c r="E14" s="39" t="s">
        <v>235</v>
      </c>
      <c r="F14" s="31">
        <v>185.86944</v>
      </c>
      <c r="G14" s="31">
        <v>185.86944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J10" sqref="J10"/>
    </sheetView>
  </sheetViews>
  <sheetFormatPr defaultColWidth="10" defaultRowHeight="14.4"/>
  <cols>
    <col min="1" max="2" width="4.109375" customWidth="1"/>
    <col min="3" max="3" width="4.21875" customWidth="1"/>
    <col min="4" max="4" width="6.109375" customWidth="1"/>
    <col min="5" max="5" width="15.44140625" customWidth="1"/>
    <col min="6" max="6" width="7.88671875" customWidth="1"/>
    <col min="7" max="7" width="7.77734375" customWidth="1"/>
    <col min="8" max="8" width="6.77734375" customWidth="1"/>
    <col min="9" max="16" width="7.109375" customWidth="1"/>
    <col min="17" max="17" width="5.88671875" customWidth="1"/>
    <col min="18" max="21" width="7.109375" customWidth="1"/>
    <col min="22" max="22" width="9.77734375" customWidth="1"/>
  </cols>
  <sheetData>
    <row r="1" spans="1:21" ht="16.350000000000001" customHeight="1">
      <c r="A1" s="1"/>
      <c r="T1" s="66" t="s">
        <v>236</v>
      </c>
      <c r="U1" s="66"/>
    </row>
    <row r="2" spans="1:21" ht="37.200000000000003" customHeight="1">
      <c r="A2" s="67" t="s">
        <v>11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2.3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 t="s">
        <v>32</v>
      </c>
      <c r="U3" s="64"/>
    </row>
    <row r="4" spans="1:21" ht="22.35" customHeight="1">
      <c r="A4" s="68" t="s">
        <v>159</v>
      </c>
      <c r="B4" s="68"/>
      <c r="C4" s="68"/>
      <c r="D4" s="68" t="s">
        <v>212</v>
      </c>
      <c r="E4" s="68" t="s">
        <v>213</v>
      </c>
      <c r="F4" s="68" t="s">
        <v>237</v>
      </c>
      <c r="G4" s="68" t="s">
        <v>162</v>
      </c>
      <c r="H4" s="68"/>
      <c r="I4" s="68"/>
      <c r="J4" s="68"/>
      <c r="K4" s="68" t="s">
        <v>163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39.6" customHeight="1">
      <c r="A5" s="15" t="s">
        <v>167</v>
      </c>
      <c r="B5" s="15" t="s">
        <v>168</v>
      </c>
      <c r="C5" s="15" t="s">
        <v>169</v>
      </c>
      <c r="D5" s="68"/>
      <c r="E5" s="68"/>
      <c r="F5" s="68"/>
      <c r="G5" s="15" t="s">
        <v>136</v>
      </c>
      <c r="H5" s="15" t="s">
        <v>238</v>
      </c>
      <c r="I5" s="15" t="s">
        <v>239</v>
      </c>
      <c r="J5" s="15" t="s">
        <v>223</v>
      </c>
      <c r="K5" s="15" t="s">
        <v>136</v>
      </c>
      <c r="L5" s="15" t="s">
        <v>240</v>
      </c>
      <c r="M5" s="15" t="s">
        <v>241</v>
      </c>
      <c r="N5" s="15" t="s">
        <v>242</v>
      </c>
      <c r="O5" s="15" t="s">
        <v>225</v>
      </c>
      <c r="P5" s="15" t="s">
        <v>243</v>
      </c>
      <c r="Q5" s="15" t="s">
        <v>244</v>
      </c>
      <c r="R5" s="15" t="s">
        <v>245</v>
      </c>
      <c r="S5" s="15" t="s">
        <v>221</v>
      </c>
      <c r="T5" s="15" t="s">
        <v>224</v>
      </c>
      <c r="U5" s="15" t="s">
        <v>228</v>
      </c>
    </row>
    <row r="6" spans="1:21" ht="22.95" customHeight="1">
      <c r="A6" s="11"/>
      <c r="B6" s="11"/>
      <c r="C6" s="11"/>
      <c r="D6" s="11"/>
      <c r="E6" s="11" t="s">
        <v>136</v>
      </c>
      <c r="F6" s="10">
        <f>G6+K6</f>
        <v>5709.8611199999996</v>
      </c>
      <c r="G6" s="10">
        <f>G7</f>
        <v>3567.7711199999999</v>
      </c>
      <c r="H6" s="10">
        <f>H7</f>
        <v>3276.6811200000002</v>
      </c>
      <c r="I6" s="10">
        <f>I7</f>
        <v>79.040000000000006</v>
      </c>
      <c r="J6" s="10">
        <f>J7</f>
        <v>212.05</v>
      </c>
      <c r="K6" s="10">
        <f>SUM(L6:U6)</f>
        <v>2142.09</v>
      </c>
      <c r="L6" s="10">
        <f>L7</f>
        <v>8.99</v>
      </c>
      <c r="M6" s="10">
        <f t="shared" ref="M6:U6" si="0">M7</f>
        <v>1191.5999999999999</v>
      </c>
      <c r="N6" s="10">
        <f t="shared" si="0"/>
        <v>0</v>
      </c>
      <c r="O6" s="10">
        <f t="shared" si="0"/>
        <v>73.5</v>
      </c>
      <c r="P6" s="10"/>
      <c r="Q6" s="10">
        <f t="shared" si="0"/>
        <v>868</v>
      </c>
      <c r="R6" s="10"/>
      <c r="S6" s="10"/>
      <c r="T6" s="10"/>
      <c r="U6" s="10">
        <f t="shared" si="0"/>
        <v>0</v>
      </c>
    </row>
    <row r="7" spans="1:21" ht="22.95" customHeight="1">
      <c r="A7" s="11"/>
      <c r="B7" s="11"/>
      <c r="C7" s="11"/>
      <c r="D7" s="9" t="s">
        <v>154</v>
      </c>
      <c r="E7" s="9" t="s">
        <v>155</v>
      </c>
      <c r="F7" s="10">
        <f t="shared" ref="F7:F9" si="1">G7+K7</f>
        <v>5709.8611199999996</v>
      </c>
      <c r="G7" s="10">
        <f>H7+I7+J7</f>
        <v>3567.7711199999999</v>
      </c>
      <c r="H7" s="10">
        <f>H8</f>
        <v>3276.6811200000002</v>
      </c>
      <c r="I7" s="10">
        <f>I8</f>
        <v>79.040000000000006</v>
      </c>
      <c r="J7" s="10">
        <f>J8</f>
        <v>212.05</v>
      </c>
      <c r="K7" s="10">
        <f t="shared" ref="K7:K9" si="2">SUM(L7:U7)</f>
        <v>2142.09</v>
      </c>
      <c r="L7" s="10">
        <f>L8</f>
        <v>8.99</v>
      </c>
      <c r="M7" s="10">
        <f t="shared" ref="M7:U7" si="3">M8</f>
        <v>1191.5999999999999</v>
      </c>
      <c r="N7" s="10">
        <f t="shared" si="3"/>
        <v>0</v>
      </c>
      <c r="O7" s="10">
        <f t="shared" si="3"/>
        <v>73.5</v>
      </c>
      <c r="P7" s="10"/>
      <c r="Q7" s="10">
        <f t="shared" si="3"/>
        <v>868</v>
      </c>
      <c r="R7" s="10"/>
      <c r="S7" s="10"/>
      <c r="T7" s="10"/>
      <c r="U7" s="10">
        <f t="shared" si="3"/>
        <v>0</v>
      </c>
    </row>
    <row r="8" spans="1:21" ht="22.95" customHeight="1">
      <c r="A8" s="38"/>
      <c r="B8" s="38"/>
      <c r="C8" s="38"/>
      <c r="D8" s="26" t="s">
        <v>156</v>
      </c>
      <c r="E8" s="26" t="s">
        <v>157</v>
      </c>
      <c r="F8" s="10">
        <f t="shared" si="1"/>
        <v>5709.8611199999996</v>
      </c>
      <c r="G8" s="10">
        <f>H8+I8+J8</f>
        <v>3567.7711199999999</v>
      </c>
      <c r="H8" s="10">
        <f>H9+H10+H11+H12+H13+H14</f>
        <v>3276.6811200000002</v>
      </c>
      <c r="I8" s="10">
        <f t="shared" ref="I8:J8" si="4">I9+I10+I11+I12+I13+I14</f>
        <v>79.040000000000006</v>
      </c>
      <c r="J8" s="10">
        <f t="shared" si="4"/>
        <v>212.05</v>
      </c>
      <c r="K8" s="10">
        <f t="shared" si="2"/>
        <v>2142.09</v>
      </c>
      <c r="L8" s="10">
        <f>L9</f>
        <v>8.99</v>
      </c>
      <c r="M8" s="10">
        <f t="shared" ref="M8:U8" si="5">M9</f>
        <v>1191.5999999999999</v>
      </c>
      <c r="N8" s="10">
        <f t="shared" si="5"/>
        <v>0</v>
      </c>
      <c r="O8" s="10">
        <f t="shared" si="5"/>
        <v>73.5</v>
      </c>
      <c r="P8" s="10"/>
      <c r="Q8" s="10">
        <f t="shared" si="5"/>
        <v>868</v>
      </c>
      <c r="R8" s="10"/>
      <c r="S8" s="10"/>
      <c r="T8" s="10"/>
      <c r="U8" s="10">
        <f t="shared" si="5"/>
        <v>0</v>
      </c>
    </row>
    <row r="9" spans="1:21" ht="22.95" customHeight="1">
      <c r="A9" s="30" t="s">
        <v>171</v>
      </c>
      <c r="B9" s="30" t="s">
        <v>174</v>
      </c>
      <c r="C9" s="30" t="s">
        <v>177</v>
      </c>
      <c r="D9" s="27" t="s">
        <v>229</v>
      </c>
      <c r="E9" s="39" t="s">
        <v>230</v>
      </c>
      <c r="F9" s="10">
        <f t="shared" si="1"/>
        <v>5113.53</v>
      </c>
      <c r="G9" s="10">
        <f>H9+I9+J9</f>
        <v>2971.44</v>
      </c>
      <c r="H9" s="4">
        <v>2680.35</v>
      </c>
      <c r="I9" s="4">
        <v>79.040000000000006</v>
      </c>
      <c r="J9" s="4">
        <v>212.05</v>
      </c>
      <c r="K9" s="10">
        <f t="shared" si="2"/>
        <v>2142.09</v>
      </c>
      <c r="L9" s="4">
        <v>8.99</v>
      </c>
      <c r="M9" s="4">
        <v>1191.5999999999999</v>
      </c>
      <c r="N9" s="4"/>
      <c r="O9" s="4">
        <v>73.5</v>
      </c>
      <c r="P9" s="4"/>
      <c r="Q9" s="4">
        <v>868</v>
      </c>
      <c r="R9" s="4"/>
      <c r="S9" s="4"/>
      <c r="T9" s="4"/>
      <c r="U9" s="4"/>
    </row>
    <row r="10" spans="1:21" ht="22.95" customHeight="1">
      <c r="A10" s="30" t="s">
        <v>180</v>
      </c>
      <c r="B10" s="30" t="s">
        <v>183</v>
      </c>
      <c r="C10" s="30" t="s">
        <v>183</v>
      </c>
      <c r="D10" s="27" t="s">
        <v>229</v>
      </c>
      <c r="E10" s="39" t="s">
        <v>231</v>
      </c>
      <c r="F10" s="28">
        <v>247.82592</v>
      </c>
      <c r="G10" s="4">
        <v>247.82592</v>
      </c>
      <c r="H10" s="4">
        <v>247.82592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ht="22.95" customHeight="1">
      <c r="A11" s="30" t="s">
        <v>180</v>
      </c>
      <c r="B11" s="30" t="s">
        <v>188</v>
      </c>
      <c r="C11" s="30" t="s">
        <v>188</v>
      </c>
      <c r="D11" s="27" t="s">
        <v>229</v>
      </c>
      <c r="E11" s="39" t="s">
        <v>232</v>
      </c>
      <c r="F11" s="28">
        <v>15.48912</v>
      </c>
      <c r="G11" s="4">
        <v>15.48912</v>
      </c>
      <c r="H11" s="4">
        <v>15.48912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ht="22.95" customHeight="1">
      <c r="A12" s="30" t="s">
        <v>193</v>
      </c>
      <c r="B12" s="30" t="s">
        <v>196</v>
      </c>
      <c r="C12" s="30" t="s">
        <v>177</v>
      </c>
      <c r="D12" s="27" t="s">
        <v>229</v>
      </c>
      <c r="E12" s="39" t="s">
        <v>233</v>
      </c>
      <c r="F12" s="28">
        <v>131.65752000000001</v>
      </c>
      <c r="G12" s="4">
        <v>131.65752000000001</v>
      </c>
      <c r="H12" s="4">
        <v>131.65752000000001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ht="22.95" customHeight="1">
      <c r="A13" s="30" t="s">
        <v>193</v>
      </c>
      <c r="B13" s="30" t="s">
        <v>196</v>
      </c>
      <c r="C13" s="30" t="s">
        <v>174</v>
      </c>
      <c r="D13" s="27" t="s">
        <v>229</v>
      </c>
      <c r="E13" s="39" t="s">
        <v>234</v>
      </c>
      <c r="F13" s="28">
        <v>15.48912</v>
      </c>
      <c r="G13" s="4">
        <v>15.48912</v>
      </c>
      <c r="H13" s="4">
        <v>15.48912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ht="22.95" customHeight="1">
      <c r="A14" s="30" t="s">
        <v>203</v>
      </c>
      <c r="B14" s="30" t="s">
        <v>177</v>
      </c>
      <c r="C14" s="30" t="s">
        <v>208</v>
      </c>
      <c r="D14" s="27" t="s">
        <v>229</v>
      </c>
      <c r="E14" s="39" t="s">
        <v>235</v>
      </c>
      <c r="F14" s="28">
        <v>185.86944</v>
      </c>
      <c r="G14" s="4">
        <v>185.86944</v>
      </c>
      <c r="H14" s="4">
        <v>185.86944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10" workbookViewId="0">
      <selection activeCell="F13" sqref="F13"/>
    </sheetView>
  </sheetViews>
  <sheetFormatPr defaultColWidth="10" defaultRowHeight="14.4"/>
  <cols>
    <col min="1" max="1" width="24.6640625" customWidth="1"/>
    <col min="2" max="2" width="16" customWidth="1"/>
    <col min="3" max="4" width="22.21875" customWidth="1"/>
  </cols>
  <sheetData>
    <row r="1" spans="1:4" ht="16.350000000000001" customHeight="1">
      <c r="A1" s="1"/>
      <c r="D1" s="13" t="s">
        <v>246</v>
      </c>
    </row>
    <row r="2" spans="1:4" ht="31.95" customHeight="1">
      <c r="A2" s="67" t="s">
        <v>12</v>
      </c>
      <c r="B2" s="67"/>
      <c r="C2" s="67"/>
      <c r="D2" s="67"/>
    </row>
    <row r="3" spans="1:4" ht="18.899999999999999" customHeight="1">
      <c r="A3" s="63" t="s">
        <v>31</v>
      </c>
      <c r="B3" s="63"/>
      <c r="C3" s="63"/>
      <c r="D3" s="7" t="s">
        <v>32</v>
      </c>
    </row>
    <row r="4" spans="1:4" ht="20.25" customHeight="1">
      <c r="A4" s="65" t="s">
        <v>33</v>
      </c>
      <c r="B4" s="65"/>
      <c r="C4" s="65" t="s">
        <v>34</v>
      </c>
      <c r="D4" s="65"/>
    </row>
    <row r="5" spans="1:4" ht="20.25" customHeight="1">
      <c r="A5" s="2" t="s">
        <v>35</v>
      </c>
      <c r="B5" s="2" t="s">
        <v>36</v>
      </c>
      <c r="C5" s="2" t="s">
        <v>35</v>
      </c>
      <c r="D5" s="2" t="s">
        <v>36</v>
      </c>
    </row>
    <row r="6" spans="1:4" ht="20.25" customHeight="1">
      <c r="A6" s="11" t="s">
        <v>247</v>
      </c>
      <c r="B6" s="10">
        <f>B7+B10+B11+B12</f>
        <v>4825.46</v>
      </c>
      <c r="C6" s="11" t="s">
        <v>248</v>
      </c>
      <c r="D6" s="32">
        <f>D11+D14+D16+D26</f>
        <v>4825.4611199999999</v>
      </c>
    </row>
    <row r="7" spans="1:4" ht="20.25" customHeight="1">
      <c r="A7" s="3" t="s">
        <v>249</v>
      </c>
      <c r="B7" s="4">
        <f>B8+B9</f>
        <v>4368.5600000000004</v>
      </c>
      <c r="C7" s="3" t="s">
        <v>41</v>
      </c>
      <c r="D7" s="28"/>
    </row>
    <row r="8" spans="1:4" ht="20.25" customHeight="1">
      <c r="A8" s="3" t="s">
        <v>250</v>
      </c>
      <c r="B8" s="4">
        <v>4212.5600000000004</v>
      </c>
      <c r="C8" s="3" t="s">
        <v>45</v>
      </c>
      <c r="D8" s="28"/>
    </row>
    <row r="9" spans="1:4" ht="31.2" customHeight="1">
      <c r="A9" s="3" t="s">
        <v>48</v>
      </c>
      <c r="B9" s="4">
        <v>156</v>
      </c>
      <c r="C9" s="3" t="s">
        <v>49</v>
      </c>
      <c r="D9" s="28"/>
    </row>
    <row r="10" spans="1:4" ht="20.25" customHeight="1">
      <c r="A10" s="3" t="s">
        <v>251</v>
      </c>
      <c r="B10" s="4">
        <v>456.9</v>
      </c>
      <c r="C10" s="3" t="s">
        <v>53</v>
      </c>
      <c r="D10" s="28"/>
    </row>
    <row r="11" spans="1:4" ht="20.25" customHeight="1">
      <c r="A11" s="3" t="s">
        <v>252</v>
      </c>
      <c r="B11" s="4"/>
      <c r="C11" s="3" t="s">
        <v>57</v>
      </c>
      <c r="D11" s="28">
        <v>4229.13</v>
      </c>
    </row>
    <row r="12" spans="1:4" ht="20.25" customHeight="1">
      <c r="A12" s="3" t="s">
        <v>253</v>
      </c>
      <c r="B12" s="4"/>
      <c r="C12" s="3" t="s">
        <v>61</v>
      </c>
      <c r="D12" s="28"/>
    </row>
    <row r="13" spans="1:4" ht="20.25" customHeight="1">
      <c r="A13" s="11" t="s">
        <v>254</v>
      </c>
      <c r="B13" s="10"/>
      <c r="C13" s="3" t="s">
        <v>65</v>
      </c>
      <c r="D13" s="28"/>
    </row>
    <row r="14" spans="1:4" ht="20.25" customHeight="1">
      <c r="A14" s="3" t="s">
        <v>249</v>
      </c>
      <c r="B14" s="4"/>
      <c r="C14" s="3" t="s">
        <v>69</v>
      </c>
      <c r="D14" s="28">
        <v>263.31504000000001</v>
      </c>
    </row>
    <row r="15" spans="1:4" ht="20.25" customHeight="1">
      <c r="A15" s="3" t="s">
        <v>251</v>
      </c>
      <c r="B15" s="4"/>
      <c r="C15" s="3" t="s">
        <v>73</v>
      </c>
      <c r="D15" s="28"/>
    </row>
    <row r="16" spans="1:4" ht="20.25" customHeight="1">
      <c r="A16" s="3" t="s">
        <v>252</v>
      </c>
      <c r="B16" s="4"/>
      <c r="C16" s="3" t="s">
        <v>77</v>
      </c>
      <c r="D16" s="28">
        <v>147.14663999999999</v>
      </c>
    </row>
    <row r="17" spans="1:4" ht="20.25" customHeight="1">
      <c r="A17" s="3" t="s">
        <v>253</v>
      </c>
      <c r="B17" s="4"/>
      <c r="C17" s="3" t="s">
        <v>81</v>
      </c>
      <c r="D17" s="28"/>
    </row>
    <row r="18" spans="1:4" ht="20.25" customHeight="1">
      <c r="A18" s="3"/>
      <c r="B18" s="4"/>
      <c r="C18" s="3" t="s">
        <v>85</v>
      </c>
      <c r="D18" s="28"/>
    </row>
    <row r="19" spans="1:4" ht="20.25" customHeight="1">
      <c r="A19" s="3"/>
      <c r="B19" s="3"/>
      <c r="C19" s="3" t="s">
        <v>89</v>
      </c>
      <c r="D19" s="28"/>
    </row>
    <row r="20" spans="1:4" ht="20.25" customHeight="1">
      <c r="A20" s="3"/>
      <c r="B20" s="3"/>
      <c r="C20" s="3" t="s">
        <v>93</v>
      </c>
      <c r="D20" s="28"/>
    </row>
    <row r="21" spans="1:4" ht="20.25" customHeight="1">
      <c r="A21" s="3"/>
      <c r="B21" s="3"/>
      <c r="C21" s="3" t="s">
        <v>97</v>
      </c>
      <c r="D21" s="28"/>
    </row>
    <row r="22" spans="1:4" ht="20.25" customHeight="1">
      <c r="A22" s="3"/>
      <c r="B22" s="3"/>
      <c r="C22" s="3" t="s">
        <v>100</v>
      </c>
      <c r="D22" s="28"/>
    </row>
    <row r="23" spans="1:4" ht="20.25" customHeight="1">
      <c r="A23" s="3"/>
      <c r="B23" s="3"/>
      <c r="C23" s="3" t="s">
        <v>103</v>
      </c>
      <c r="D23" s="28"/>
    </row>
    <row r="24" spans="1:4" ht="20.25" customHeight="1">
      <c r="A24" s="3"/>
      <c r="B24" s="3"/>
      <c r="C24" s="3" t="s">
        <v>105</v>
      </c>
      <c r="D24" s="28"/>
    </row>
    <row r="25" spans="1:4" ht="20.25" customHeight="1">
      <c r="A25" s="3"/>
      <c r="B25" s="3"/>
      <c r="C25" s="3" t="s">
        <v>107</v>
      </c>
      <c r="D25" s="28"/>
    </row>
    <row r="26" spans="1:4" ht="20.25" customHeight="1">
      <c r="A26" s="3"/>
      <c r="B26" s="3"/>
      <c r="C26" s="3" t="s">
        <v>109</v>
      </c>
      <c r="D26" s="28">
        <v>185.86944</v>
      </c>
    </row>
    <row r="27" spans="1:4" ht="20.25" customHeight="1">
      <c r="A27" s="3"/>
      <c r="B27" s="3"/>
      <c r="C27" s="3" t="s">
        <v>111</v>
      </c>
      <c r="D27" s="28"/>
    </row>
    <row r="28" spans="1:4" ht="20.25" customHeight="1">
      <c r="A28" s="3"/>
      <c r="B28" s="3"/>
      <c r="C28" s="3" t="s">
        <v>113</v>
      </c>
      <c r="D28" s="28"/>
    </row>
    <row r="29" spans="1:4" ht="20.25" customHeight="1">
      <c r="A29" s="3"/>
      <c r="B29" s="3"/>
      <c r="C29" s="3" t="s">
        <v>115</v>
      </c>
      <c r="D29" s="28"/>
    </row>
    <row r="30" spans="1:4" ht="20.25" customHeight="1">
      <c r="A30" s="3"/>
      <c r="B30" s="3"/>
      <c r="C30" s="3" t="s">
        <v>117</v>
      </c>
      <c r="D30" s="28"/>
    </row>
    <row r="31" spans="1:4" ht="20.25" customHeight="1">
      <c r="A31" s="3"/>
      <c r="B31" s="3"/>
      <c r="C31" s="3" t="s">
        <v>119</v>
      </c>
      <c r="D31" s="28"/>
    </row>
    <row r="32" spans="1:4" ht="20.25" customHeight="1">
      <c r="A32" s="3"/>
      <c r="B32" s="3"/>
      <c r="C32" s="3" t="s">
        <v>121</v>
      </c>
      <c r="D32" s="28"/>
    </row>
    <row r="33" spans="1:4" ht="20.25" customHeight="1">
      <c r="A33" s="3"/>
      <c r="B33" s="3"/>
      <c r="C33" s="3" t="s">
        <v>123</v>
      </c>
      <c r="D33" s="28"/>
    </row>
    <row r="34" spans="1:4" ht="20.25" customHeight="1">
      <c r="A34" s="3"/>
      <c r="B34" s="3"/>
      <c r="C34" s="3" t="s">
        <v>124</v>
      </c>
      <c r="D34" s="28"/>
    </row>
    <row r="35" spans="1:4" ht="20.25" customHeight="1">
      <c r="A35" s="3"/>
      <c r="B35" s="3"/>
      <c r="C35" s="3" t="s">
        <v>125</v>
      </c>
      <c r="D35" s="28"/>
    </row>
    <row r="36" spans="1:4" ht="20.25" customHeight="1">
      <c r="A36" s="3"/>
      <c r="B36" s="3"/>
      <c r="C36" s="3" t="s">
        <v>126</v>
      </c>
      <c r="D36" s="28"/>
    </row>
    <row r="37" spans="1:4" ht="20.25" customHeight="1">
      <c r="A37" s="3"/>
      <c r="B37" s="3"/>
      <c r="C37" s="3"/>
      <c r="D37" s="3"/>
    </row>
    <row r="38" spans="1:4" ht="20.25" customHeight="1">
      <c r="A38" s="11"/>
      <c r="B38" s="11"/>
      <c r="C38" s="11" t="s">
        <v>255</v>
      </c>
      <c r="D38" s="10"/>
    </row>
    <row r="39" spans="1:4" ht="20.25" customHeight="1">
      <c r="A39" s="11"/>
      <c r="B39" s="11"/>
      <c r="C39" s="11"/>
      <c r="D39" s="11"/>
    </row>
    <row r="40" spans="1:4" ht="20.25" customHeight="1">
      <c r="A40" s="15" t="s">
        <v>256</v>
      </c>
      <c r="B40" s="10">
        <f>B6+B13</f>
        <v>4825.46</v>
      </c>
      <c r="C40" s="15" t="s">
        <v>257</v>
      </c>
      <c r="D40" s="32">
        <f>D38+D6</f>
        <v>4825.4611199999999</v>
      </c>
    </row>
  </sheetData>
  <mergeCells count="4">
    <mergeCell ref="A2:D2"/>
    <mergeCell ref="A3:C3"/>
    <mergeCell ref="A4:B4"/>
    <mergeCell ref="C4:D4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ySplit="6" topLeftCell="A11" activePane="bottomLeft" state="frozen"/>
      <selection pane="bottomLeft" activeCell="N15" sqref="N15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88671875" customWidth="1"/>
    <col min="6" max="6" width="14" customWidth="1"/>
    <col min="7" max="7" width="11.44140625" customWidth="1"/>
    <col min="8" max="8" width="9.109375" customWidth="1"/>
    <col min="9" max="9" width="10.44140625" customWidth="1"/>
    <col min="10" max="10" width="11.33203125" customWidth="1"/>
    <col min="11" max="11" width="15.88671875" customWidth="1"/>
  </cols>
  <sheetData>
    <row r="1" spans="1:11" ht="16.350000000000001" customHeight="1">
      <c r="A1" s="1"/>
      <c r="D1" s="1"/>
      <c r="K1" s="13" t="s">
        <v>258</v>
      </c>
    </row>
    <row r="2" spans="1:11" ht="43.2" customHeight="1">
      <c r="A2" s="67" t="s">
        <v>13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1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4" t="s">
        <v>32</v>
      </c>
      <c r="K3" s="64"/>
    </row>
    <row r="4" spans="1:11" ht="19.95" customHeight="1">
      <c r="A4" s="65" t="s">
        <v>159</v>
      </c>
      <c r="B4" s="65"/>
      <c r="C4" s="65"/>
      <c r="D4" s="65" t="s">
        <v>160</v>
      </c>
      <c r="E4" s="65" t="s">
        <v>161</v>
      </c>
      <c r="F4" s="65" t="s">
        <v>136</v>
      </c>
      <c r="G4" s="65" t="s">
        <v>162</v>
      </c>
      <c r="H4" s="65"/>
      <c r="I4" s="65"/>
      <c r="J4" s="65"/>
      <c r="K4" s="65" t="s">
        <v>163</v>
      </c>
    </row>
    <row r="5" spans="1:11" ht="19.95" customHeight="1">
      <c r="A5" s="65"/>
      <c r="B5" s="65"/>
      <c r="C5" s="65"/>
      <c r="D5" s="65"/>
      <c r="E5" s="65"/>
      <c r="F5" s="65"/>
      <c r="G5" s="65" t="s">
        <v>138</v>
      </c>
      <c r="H5" s="65" t="s">
        <v>259</v>
      </c>
      <c r="I5" s="65"/>
      <c r="J5" s="65" t="s">
        <v>260</v>
      </c>
      <c r="K5" s="65"/>
    </row>
    <row r="6" spans="1:11" ht="24.15" customHeight="1">
      <c r="A6" s="2" t="s">
        <v>167</v>
      </c>
      <c r="B6" s="2" t="s">
        <v>168</v>
      </c>
      <c r="C6" s="2" t="s">
        <v>169</v>
      </c>
      <c r="D6" s="65"/>
      <c r="E6" s="65"/>
      <c r="F6" s="65"/>
      <c r="G6" s="65"/>
      <c r="H6" s="2" t="s">
        <v>238</v>
      </c>
      <c r="I6" s="2" t="s">
        <v>223</v>
      </c>
      <c r="J6" s="65"/>
      <c r="K6" s="65"/>
    </row>
    <row r="7" spans="1:11" ht="22.95" customHeight="1">
      <c r="A7" s="3"/>
      <c r="B7" s="3"/>
      <c r="C7" s="3"/>
      <c r="D7" s="11"/>
      <c r="E7" s="11" t="s">
        <v>136</v>
      </c>
      <c r="F7" s="10">
        <v>2641.5647199999999</v>
      </c>
      <c r="G7" s="10">
        <v>2467.5727200000001</v>
      </c>
      <c r="H7" s="10">
        <v>2459.9287199999999</v>
      </c>
      <c r="I7" s="10">
        <v>0</v>
      </c>
      <c r="J7" s="10">
        <v>7.6440000000000001</v>
      </c>
      <c r="K7" s="10">
        <v>173.99199999999999</v>
      </c>
    </row>
    <row r="8" spans="1:11" ht="22.95" customHeight="1">
      <c r="A8" s="3"/>
      <c r="B8" s="3"/>
      <c r="C8" s="3"/>
      <c r="D8" s="9" t="s">
        <v>154</v>
      </c>
      <c r="E8" s="9" t="s">
        <v>155</v>
      </c>
      <c r="F8" s="10">
        <f>F9</f>
        <v>4386.5611200000003</v>
      </c>
      <c r="G8" s="10">
        <f t="shared" ref="G8:I8" si="0">G9</f>
        <v>2701.3711199999998</v>
      </c>
      <c r="H8" s="10">
        <f t="shared" si="0"/>
        <v>2496.6811200000002</v>
      </c>
      <c r="I8" s="10">
        <f t="shared" si="0"/>
        <v>197.05</v>
      </c>
      <c r="J8" s="10">
        <f t="shared" ref="J8:J10" si="1">J9</f>
        <v>7.64</v>
      </c>
      <c r="K8" s="10">
        <f t="shared" ref="K8:K10" si="2">K9</f>
        <v>1685.19</v>
      </c>
    </row>
    <row r="9" spans="1:11" ht="22.95" customHeight="1">
      <c r="A9" s="3"/>
      <c r="B9" s="3"/>
      <c r="C9" s="3"/>
      <c r="D9" s="26" t="s">
        <v>156</v>
      </c>
      <c r="E9" s="26" t="s">
        <v>157</v>
      </c>
      <c r="F9" s="10">
        <f>F10</f>
        <v>4386.5611200000003</v>
      </c>
      <c r="G9" s="10">
        <f t="shared" ref="G9:I9" si="3">G10</f>
        <v>2701.3711199999998</v>
      </c>
      <c r="H9" s="10">
        <f t="shared" si="3"/>
        <v>2496.6811200000002</v>
      </c>
      <c r="I9" s="10">
        <f t="shared" si="3"/>
        <v>197.05</v>
      </c>
      <c r="J9" s="10">
        <f t="shared" si="1"/>
        <v>7.64</v>
      </c>
      <c r="K9" s="10">
        <f t="shared" si="2"/>
        <v>1685.19</v>
      </c>
    </row>
    <row r="10" spans="1:11" ht="22.95" customHeight="1">
      <c r="A10" s="15" t="s">
        <v>171</v>
      </c>
      <c r="B10" s="15"/>
      <c r="C10" s="15"/>
      <c r="D10" s="11" t="s">
        <v>172</v>
      </c>
      <c r="E10" s="11" t="s">
        <v>173</v>
      </c>
      <c r="F10" s="10">
        <f>F11</f>
        <v>4386.5611200000003</v>
      </c>
      <c r="G10" s="10">
        <f t="shared" ref="G10:I10" si="4">G11</f>
        <v>2701.3711199999998</v>
      </c>
      <c r="H10" s="10">
        <f t="shared" si="4"/>
        <v>2496.6811200000002</v>
      </c>
      <c r="I10" s="10">
        <f t="shared" si="4"/>
        <v>197.05</v>
      </c>
      <c r="J10" s="10">
        <f t="shared" si="1"/>
        <v>7.64</v>
      </c>
      <c r="K10" s="10">
        <f t="shared" si="2"/>
        <v>1685.19</v>
      </c>
    </row>
    <row r="11" spans="1:11" ht="22.95" customHeight="1">
      <c r="A11" s="15" t="s">
        <v>171</v>
      </c>
      <c r="B11" s="37" t="s">
        <v>174</v>
      </c>
      <c r="C11" s="15"/>
      <c r="D11" s="11" t="s">
        <v>261</v>
      </c>
      <c r="E11" s="11" t="s">
        <v>262</v>
      </c>
      <c r="F11" s="10">
        <f>F12+F13+F18+F22</f>
        <v>4386.5611200000003</v>
      </c>
      <c r="G11" s="10">
        <f>G12+G13+G18+G22</f>
        <v>2701.3711199999998</v>
      </c>
      <c r="H11" s="10">
        <f>H12+H13+H18+H22</f>
        <v>2496.6811200000002</v>
      </c>
      <c r="I11" s="10">
        <f t="shared" ref="I11:K11" si="5">I12+I13+I18+I22</f>
        <v>197.05</v>
      </c>
      <c r="J11" s="10">
        <v>7.64</v>
      </c>
      <c r="K11" s="10">
        <f t="shared" si="5"/>
        <v>1685.19</v>
      </c>
    </row>
    <row r="12" spans="1:11" ht="22.95" customHeight="1">
      <c r="A12" s="30" t="s">
        <v>171</v>
      </c>
      <c r="B12" s="30" t="s">
        <v>174</v>
      </c>
      <c r="C12" s="30" t="s">
        <v>177</v>
      </c>
      <c r="D12" s="27" t="s">
        <v>263</v>
      </c>
      <c r="E12" s="3" t="s">
        <v>264</v>
      </c>
      <c r="F12" s="4">
        <f>G12+K12</f>
        <v>3790.23</v>
      </c>
      <c r="G12" s="4">
        <f>H12+I12+J12</f>
        <v>2105.04</v>
      </c>
      <c r="H12" s="28">
        <v>1900.35</v>
      </c>
      <c r="I12" s="28">
        <v>197.05</v>
      </c>
      <c r="J12" s="28">
        <v>7.64</v>
      </c>
      <c r="K12" s="28">
        <v>1685.19</v>
      </c>
    </row>
    <row r="13" spans="1:11" ht="22.95" customHeight="1">
      <c r="A13" s="15" t="s">
        <v>180</v>
      </c>
      <c r="B13" s="15"/>
      <c r="C13" s="15"/>
      <c r="D13" s="11" t="s">
        <v>181</v>
      </c>
      <c r="E13" s="11" t="s">
        <v>182</v>
      </c>
      <c r="F13" s="10">
        <v>263.31504000000001</v>
      </c>
      <c r="G13" s="10">
        <v>263.31504000000001</v>
      </c>
      <c r="H13" s="10">
        <v>263.31504000000001</v>
      </c>
      <c r="I13" s="10"/>
      <c r="J13" s="10"/>
      <c r="K13" s="10"/>
    </row>
    <row r="14" spans="1:11" ht="22.95" customHeight="1">
      <c r="A14" s="15" t="s">
        <v>180</v>
      </c>
      <c r="B14" s="37" t="s">
        <v>183</v>
      </c>
      <c r="C14" s="15"/>
      <c r="D14" s="11" t="s">
        <v>265</v>
      </c>
      <c r="E14" s="11" t="s">
        <v>266</v>
      </c>
      <c r="F14" s="10">
        <v>247.82592</v>
      </c>
      <c r="G14" s="10">
        <v>247.82592</v>
      </c>
      <c r="H14" s="10">
        <v>247.82592</v>
      </c>
      <c r="I14" s="10"/>
      <c r="J14" s="10"/>
      <c r="K14" s="10"/>
    </row>
    <row r="15" spans="1:11" ht="22.95" customHeight="1">
      <c r="A15" s="30" t="s">
        <v>180</v>
      </c>
      <c r="B15" s="30" t="s">
        <v>183</v>
      </c>
      <c r="C15" s="30" t="s">
        <v>183</v>
      </c>
      <c r="D15" s="27" t="s">
        <v>267</v>
      </c>
      <c r="E15" s="3" t="s">
        <v>268</v>
      </c>
      <c r="F15" s="4">
        <v>247.82592</v>
      </c>
      <c r="G15" s="4">
        <v>247.82592</v>
      </c>
      <c r="H15" s="28">
        <v>247.82592</v>
      </c>
      <c r="I15" s="28"/>
      <c r="J15" s="28"/>
      <c r="K15" s="28"/>
    </row>
    <row r="16" spans="1:11" ht="22.95" customHeight="1">
      <c r="A16" s="15" t="s">
        <v>180</v>
      </c>
      <c r="B16" s="37" t="s">
        <v>188</v>
      </c>
      <c r="C16" s="15"/>
      <c r="D16" s="11" t="s">
        <v>269</v>
      </c>
      <c r="E16" s="11" t="s">
        <v>232</v>
      </c>
      <c r="F16" s="10">
        <v>15.48912</v>
      </c>
      <c r="G16" s="10">
        <v>15.48912</v>
      </c>
      <c r="H16" s="10">
        <v>15.48912</v>
      </c>
      <c r="I16" s="10"/>
      <c r="J16" s="10"/>
      <c r="K16" s="10"/>
    </row>
    <row r="17" spans="1:11" ht="22.95" customHeight="1">
      <c r="A17" s="30" t="s">
        <v>180</v>
      </c>
      <c r="B17" s="30" t="s">
        <v>188</v>
      </c>
      <c r="C17" s="30" t="s">
        <v>188</v>
      </c>
      <c r="D17" s="27" t="s">
        <v>270</v>
      </c>
      <c r="E17" s="3" t="s">
        <v>190</v>
      </c>
      <c r="F17" s="4">
        <v>15.48912</v>
      </c>
      <c r="G17" s="4">
        <v>15.48912</v>
      </c>
      <c r="H17" s="28">
        <v>15.48912</v>
      </c>
      <c r="I17" s="28"/>
      <c r="J17" s="28"/>
      <c r="K17" s="28"/>
    </row>
    <row r="18" spans="1:11" ht="22.95" customHeight="1">
      <c r="A18" s="15" t="s">
        <v>193</v>
      </c>
      <c r="B18" s="15"/>
      <c r="C18" s="15"/>
      <c r="D18" s="11" t="s">
        <v>194</v>
      </c>
      <c r="E18" s="11" t="s">
        <v>195</v>
      </c>
      <c r="F18" s="10">
        <v>147.14663999999999</v>
      </c>
      <c r="G18" s="10">
        <v>147.14663999999999</v>
      </c>
      <c r="H18" s="10">
        <v>147.14663999999999</v>
      </c>
      <c r="I18" s="10"/>
      <c r="J18" s="10"/>
      <c r="K18" s="10"/>
    </row>
    <row r="19" spans="1:11" ht="22.95" customHeight="1">
      <c r="A19" s="15" t="s">
        <v>193</v>
      </c>
      <c r="B19" s="37" t="s">
        <v>196</v>
      </c>
      <c r="C19" s="15"/>
      <c r="D19" s="11" t="s">
        <v>271</v>
      </c>
      <c r="E19" s="11" t="s">
        <v>272</v>
      </c>
      <c r="F19" s="10">
        <v>147.14663999999999</v>
      </c>
      <c r="G19" s="10">
        <v>147.14663999999999</v>
      </c>
      <c r="H19" s="10">
        <v>147.14663999999999</v>
      </c>
      <c r="I19" s="10"/>
      <c r="J19" s="10"/>
      <c r="K19" s="10"/>
    </row>
    <row r="20" spans="1:11" ht="22.95" customHeight="1">
      <c r="A20" s="30" t="s">
        <v>193</v>
      </c>
      <c r="B20" s="30" t="s">
        <v>196</v>
      </c>
      <c r="C20" s="30" t="s">
        <v>177</v>
      </c>
      <c r="D20" s="27" t="s">
        <v>273</v>
      </c>
      <c r="E20" s="3" t="s">
        <v>274</v>
      </c>
      <c r="F20" s="4">
        <v>131.65752000000001</v>
      </c>
      <c r="G20" s="4">
        <v>131.65752000000001</v>
      </c>
      <c r="H20" s="28">
        <v>131.65752000000001</v>
      </c>
      <c r="I20" s="28"/>
      <c r="J20" s="28"/>
      <c r="K20" s="28"/>
    </row>
    <row r="21" spans="1:11" ht="22.95" customHeight="1">
      <c r="A21" s="30" t="s">
        <v>193</v>
      </c>
      <c r="B21" s="30" t="s">
        <v>196</v>
      </c>
      <c r="C21" s="30" t="s">
        <v>174</v>
      </c>
      <c r="D21" s="27" t="s">
        <v>275</v>
      </c>
      <c r="E21" s="3" t="s">
        <v>276</v>
      </c>
      <c r="F21" s="4">
        <v>15.48912</v>
      </c>
      <c r="G21" s="4">
        <v>15.48912</v>
      </c>
      <c r="H21" s="28">
        <v>15.48912</v>
      </c>
      <c r="I21" s="28"/>
      <c r="J21" s="28"/>
      <c r="K21" s="28"/>
    </row>
    <row r="22" spans="1:11" ht="22.95" customHeight="1">
      <c r="A22" s="15" t="s">
        <v>203</v>
      </c>
      <c r="B22" s="15"/>
      <c r="C22" s="15"/>
      <c r="D22" s="11" t="s">
        <v>204</v>
      </c>
      <c r="E22" s="11" t="s">
        <v>205</v>
      </c>
      <c r="F22" s="10">
        <v>185.86944</v>
      </c>
      <c r="G22" s="10">
        <v>185.86944</v>
      </c>
      <c r="H22" s="10">
        <v>185.86944</v>
      </c>
      <c r="I22" s="10"/>
      <c r="J22" s="10"/>
      <c r="K22" s="10"/>
    </row>
    <row r="23" spans="1:11" ht="22.95" customHeight="1">
      <c r="A23" s="15" t="s">
        <v>203</v>
      </c>
      <c r="B23" s="37" t="s">
        <v>177</v>
      </c>
      <c r="C23" s="15"/>
      <c r="D23" s="11" t="s">
        <v>277</v>
      </c>
      <c r="E23" s="11" t="s">
        <v>278</v>
      </c>
      <c r="F23" s="10">
        <v>185.86944</v>
      </c>
      <c r="G23" s="10">
        <v>185.86944</v>
      </c>
      <c r="H23" s="10">
        <v>185.86944</v>
      </c>
      <c r="I23" s="10"/>
      <c r="J23" s="10"/>
      <c r="K23" s="10"/>
    </row>
    <row r="24" spans="1:11" ht="22.95" customHeight="1">
      <c r="A24" s="30" t="s">
        <v>203</v>
      </c>
      <c r="B24" s="30" t="s">
        <v>177</v>
      </c>
      <c r="C24" s="30" t="s">
        <v>208</v>
      </c>
      <c r="D24" s="27" t="s">
        <v>279</v>
      </c>
      <c r="E24" s="3" t="s">
        <v>280</v>
      </c>
      <c r="F24" s="4">
        <v>185.86944</v>
      </c>
      <c r="G24" s="4">
        <v>185.86944</v>
      </c>
      <c r="H24" s="28">
        <v>185.86944</v>
      </c>
      <c r="I24" s="28"/>
      <c r="J24" s="28"/>
      <c r="K24" s="28"/>
    </row>
    <row r="25" spans="1:11" ht="16.350000000000001" customHeight="1">
      <c r="A25" s="70" t="s">
        <v>281</v>
      </c>
      <c r="B25" s="70"/>
      <c r="C25" s="70"/>
      <c r="D25" s="70"/>
      <c r="E25" s="70"/>
    </row>
  </sheetData>
  <mergeCells count="13">
    <mergeCell ref="A25:E25"/>
    <mergeCell ref="D4:D6"/>
    <mergeCell ref="E4:E6"/>
    <mergeCell ref="F4:F6"/>
    <mergeCell ref="G5:G6"/>
    <mergeCell ref="A4:C5"/>
    <mergeCell ref="A2:K2"/>
    <mergeCell ref="A3:I3"/>
    <mergeCell ref="J3:K3"/>
    <mergeCell ref="G4:J4"/>
    <mergeCell ref="H5:I5"/>
    <mergeCell ref="J5:J6"/>
    <mergeCell ref="K4:K6"/>
  </mergeCells>
  <phoneticPr fontId="1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2024-05-23T12:36:00Z</cp:lastPrinted>
  <dcterms:created xsi:type="dcterms:W3CDTF">2024-05-23T00:48:00Z</dcterms:created>
  <dcterms:modified xsi:type="dcterms:W3CDTF">2024-05-25T00:45:52Z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5A05BC2C69934FD9B9A3C9ABCE9F107C_12</vt:lpwstr>
  </property>
  <property fmtid="{D5CDD505-2E9C-101B-9397-08002B2CF9AE}" pid="3" name="KSOProductBuildVer">
    <vt:lpwstr>2052-12.1.0.16929</vt:lpwstr>
  </property>
</Properties>
</file>