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14850" windowHeight="7290" tabRatio="894" firstSheet="4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calcChain.xml><?xml version="1.0" encoding="utf-8"?>
<calcChain xmlns="http://schemas.openxmlformats.org/spreadsheetml/2006/main">
  <c r="O8" i="25" l="1"/>
  <c r="C8" i="25"/>
  <c r="D8" i="25"/>
  <c r="I8" i="25"/>
  <c r="H8" i="25"/>
  <c r="G8" i="5"/>
  <c r="H8" i="5"/>
  <c r="H39" i="3"/>
  <c r="H36" i="3"/>
  <c r="H7" i="3"/>
  <c r="F39" i="3"/>
  <c r="F6" i="3"/>
  <c r="F10" i="3"/>
  <c r="F8" i="3"/>
  <c r="D39" i="3"/>
  <c r="D36" i="3"/>
  <c r="D6" i="3"/>
  <c r="B39" i="3"/>
  <c r="C7" i="4"/>
  <c r="C8" i="4"/>
  <c r="C9" i="4"/>
  <c r="T7" i="4"/>
  <c r="Y7" i="4"/>
  <c r="T8" i="4"/>
  <c r="Y8" i="4"/>
  <c r="S8" i="4"/>
  <c r="S7" i="4" s="1"/>
  <c r="S9" i="4"/>
  <c r="T9" i="4"/>
  <c r="G7" i="5"/>
  <c r="G6" i="5" s="1"/>
  <c r="H7" i="5"/>
  <c r="H6" i="5" s="1"/>
  <c r="F6" i="5"/>
  <c r="F7" i="5"/>
  <c r="F8" i="5"/>
  <c r="H9" i="5"/>
  <c r="G10" i="5"/>
  <c r="G9" i="5" s="1"/>
  <c r="H10" i="5"/>
  <c r="F9" i="5"/>
  <c r="F10" i="5"/>
  <c r="G6" i="6"/>
  <c r="K6" i="6"/>
  <c r="L6" i="6"/>
  <c r="O6" i="6"/>
  <c r="P6" i="6"/>
  <c r="S6" i="6"/>
  <c r="T6" i="6"/>
  <c r="G7" i="6"/>
  <c r="H7" i="6"/>
  <c r="H6" i="6" s="1"/>
  <c r="I7" i="6"/>
  <c r="I6" i="6" s="1"/>
  <c r="J7" i="6"/>
  <c r="J6" i="6" s="1"/>
  <c r="K7" i="6"/>
  <c r="L7" i="6"/>
  <c r="M7" i="6"/>
  <c r="M6" i="6" s="1"/>
  <c r="N7" i="6"/>
  <c r="N6" i="6" s="1"/>
  <c r="O7" i="6"/>
  <c r="P7" i="6"/>
  <c r="Q7" i="6"/>
  <c r="Q6" i="6" s="1"/>
  <c r="R7" i="6"/>
  <c r="R6" i="6" s="1"/>
  <c r="S7" i="6"/>
  <c r="T7" i="6"/>
  <c r="F6" i="6"/>
  <c r="F7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F8" i="6"/>
  <c r="F10" i="6"/>
  <c r="F16" i="6"/>
  <c r="H6" i="7"/>
  <c r="I6" i="7"/>
  <c r="L6" i="7"/>
  <c r="M6" i="7"/>
  <c r="P6" i="7"/>
  <c r="Q6" i="7"/>
  <c r="T6" i="7"/>
  <c r="U6" i="7"/>
  <c r="H7" i="7"/>
  <c r="I7" i="7"/>
  <c r="J7" i="7"/>
  <c r="J6" i="7" s="1"/>
  <c r="L7" i="7"/>
  <c r="M7" i="7"/>
  <c r="N7" i="7"/>
  <c r="N6" i="7" s="1"/>
  <c r="P7" i="7"/>
  <c r="Q7" i="7"/>
  <c r="R7" i="7"/>
  <c r="R6" i="7" s="1"/>
  <c r="T7" i="7"/>
  <c r="U7" i="7"/>
  <c r="G8" i="7"/>
  <c r="G7" i="7" s="1"/>
  <c r="G6" i="7" s="1"/>
  <c r="H8" i="7"/>
  <c r="I8" i="7"/>
  <c r="J8" i="7"/>
  <c r="K8" i="7"/>
  <c r="K7" i="7" s="1"/>
  <c r="K6" i="7" s="1"/>
  <c r="L8" i="7"/>
  <c r="M8" i="7"/>
  <c r="N8" i="7"/>
  <c r="O8" i="7"/>
  <c r="O7" i="7" s="1"/>
  <c r="O6" i="7" s="1"/>
  <c r="P8" i="7"/>
  <c r="Q8" i="7"/>
  <c r="R8" i="7"/>
  <c r="S8" i="7"/>
  <c r="S7" i="7" s="1"/>
  <c r="S6" i="7" s="1"/>
  <c r="T8" i="7"/>
  <c r="U8" i="7"/>
  <c r="F6" i="7"/>
  <c r="F7" i="7"/>
  <c r="F8" i="7"/>
  <c r="F10" i="7"/>
  <c r="F16" i="7"/>
  <c r="K16" i="7"/>
  <c r="G10" i="7"/>
  <c r="G7" i="9"/>
  <c r="H7" i="9"/>
  <c r="I7" i="9"/>
  <c r="J7" i="9"/>
  <c r="K7" i="9"/>
  <c r="G8" i="9"/>
  <c r="H8" i="9"/>
  <c r="I8" i="9"/>
  <c r="J8" i="9"/>
  <c r="K8" i="9"/>
  <c r="G9" i="9"/>
  <c r="H9" i="9"/>
  <c r="I9" i="9"/>
  <c r="J9" i="9"/>
  <c r="K9" i="9"/>
  <c r="G11" i="9"/>
  <c r="C32" i="10"/>
  <c r="C16" i="10"/>
  <c r="E16" i="10"/>
  <c r="E32" i="10"/>
  <c r="K6" i="15"/>
  <c r="L6" i="15"/>
  <c r="O6" i="15"/>
  <c r="P6" i="15"/>
  <c r="I7" i="15"/>
  <c r="I6" i="15" s="1"/>
  <c r="K7" i="15"/>
  <c r="L7" i="15"/>
  <c r="M7" i="15"/>
  <c r="M6" i="15" s="1"/>
  <c r="N7" i="15"/>
  <c r="N6" i="15" s="1"/>
  <c r="O7" i="15"/>
  <c r="P7" i="15"/>
  <c r="Q7" i="15"/>
  <c r="Q6" i="15" s="1"/>
  <c r="I8" i="15"/>
  <c r="J8" i="15"/>
  <c r="J7" i="15" s="1"/>
  <c r="J6" i="15" s="1"/>
  <c r="K8" i="15"/>
  <c r="L8" i="15"/>
  <c r="M8" i="15"/>
  <c r="N8" i="15"/>
  <c r="O8" i="15"/>
  <c r="P8" i="15"/>
  <c r="Q8" i="15"/>
  <c r="H10" i="15"/>
  <c r="H8" i="15" s="1"/>
  <c r="H7" i="15" s="1"/>
  <c r="H6" i="15" s="1"/>
  <c r="P10" i="15"/>
  <c r="L10" i="15"/>
  <c r="J10" i="15"/>
  <c r="I10" i="15"/>
  <c r="Q10" i="15"/>
  <c r="M10" i="15"/>
  <c r="I6" i="16"/>
  <c r="I7" i="16"/>
  <c r="J7" i="16"/>
  <c r="J6" i="16" s="1"/>
  <c r="K7" i="16"/>
  <c r="K6" i="16" s="1"/>
  <c r="N7" i="16"/>
  <c r="N6" i="16" s="1"/>
  <c r="Q7" i="16"/>
  <c r="Q6" i="16" s="1"/>
  <c r="AC7" i="16"/>
  <c r="AC6" i="16" s="1"/>
  <c r="H8" i="16"/>
  <c r="H7" i="16" s="1"/>
  <c r="H6" i="16" s="1"/>
  <c r="I8" i="16"/>
  <c r="J8" i="16"/>
  <c r="K8" i="16"/>
  <c r="L8" i="16"/>
  <c r="L7" i="16" s="1"/>
  <c r="L6" i="16" s="1"/>
  <c r="M8" i="16"/>
  <c r="M7" i="16" s="1"/>
  <c r="M6" i="16" s="1"/>
  <c r="N8" i="16"/>
  <c r="O8" i="16"/>
  <c r="O7" i="16" s="1"/>
  <c r="O6" i="16" s="1"/>
  <c r="P8" i="16"/>
  <c r="P7" i="16" s="1"/>
  <c r="P6" i="16" s="1"/>
  <c r="Q8" i="16"/>
  <c r="R8" i="16"/>
  <c r="R7" i="16" s="1"/>
  <c r="R6" i="16" s="1"/>
  <c r="S8" i="16"/>
  <c r="S7" i="16" s="1"/>
  <c r="S6" i="16" s="1"/>
  <c r="T8" i="16"/>
  <c r="T7" i="16" s="1"/>
  <c r="T6" i="16" s="1"/>
  <c r="U8" i="16"/>
  <c r="U7" i="16" s="1"/>
  <c r="U6" i="16" s="1"/>
  <c r="V8" i="16"/>
  <c r="V7" i="16" s="1"/>
  <c r="V6" i="16" s="1"/>
  <c r="W8" i="16"/>
  <c r="W7" i="16" s="1"/>
  <c r="W6" i="16" s="1"/>
  <c r="X8" i="16"/>
  <c r="X7" i="16" s="1"/>
  <c r="X6" i="16" s="1"/>
  <c r="Y8" i="16"/>
  <c r="Y7" i="16" s="1"/>
  <c r="Y6" i="16" s="1"/>
  <c r="Z8" i="16"/>
  <c r="Z7" i="16" s="1"/>
  <c r="Z6" i="16" s="1"/>
  <c r="AA8" i="16"/>
  <c r="AA7" i="16" s="1"/>
  <c r="AA6" i="16" s="1"/>
  <c r="AB8" i="16"/>
  <c r="AB7" i="16" s="1"/>
  <c r="AB6" i="16" s="1"/>
  <c r="AC8" i="16"/>
  <c r="AD8" i="16"/>
  <c r="AD7" i="16" s="1"/>
  <c r="AD6" i="16" s="1"/>
  <c r="AE8" i="16"/>
  <c r="AE7" i="16" s="1"/>
  <c r="AE6" i="16" s="1"/>
  <c r="AF8" i="16"/>
  <c r="AF7" i="16" s="1"/>
  <c r="AF6" i="16" s="1"/>
  <c r="AG8" i="16"/>
  <c r="AG7" i="16" s="1"/>
  <c r="AG6" i="16" s="1"/>
  <c r="G8" i="16"/>
  <c r="G7" i="16" s="1"/>
  <c r="G6" i="16" s="1"/>
  <c r="F10" i="16"/>
  <c r="F8" i="16" s="1"/>
  <c r="F7" i="16" s="1"/>
  <c r="F6" i="16" s="1"/>
  <c r="G10" i="9"/>
  <c r="F11" i="9"/>
  <c r="F10" i="9" s="1"/>
  <c r="F9" i="9" s="1"/>
  <c r="F8" i="9" s="1"/>
  <c r="F7" i="9" s="1"/>
  <c r="J10" i="9"/>
  <c r="J11" i="9"/>
  <c r="B40" i="8"/>
  <c r="B13" i="8"/>
  <c r="D40" i="8"/>
  <c r="D6" i="8"/>
  <c r="D7" i="8"/>
  <c r="G10" i="15" l="1"/>
  <c r="G8" i="15" s="1"/>
  <c r="G7" i="15" s="1"/>
  <c r="G6" i="15" s="1"/>
  <c r="F10" i="15"/>
  <c r="F8" i="15" s="1"/>
  <c r="F7" i="15" s="1"/>
  <c r="F6" i="15" s="1"/>
  <c r="F36" i="3"/>
</calcChain>
</file>

<file path=xl/sharedStrings.xml><?xml version="1.0" encoding="utf-8"?>
<sst xmlns="http://schemas.openxmlformats.org/spreadsheetml/2006/main" count="1640" uniqueCount="605">
  <si>
    <t>1、搭建乡镇商会和异地商会平台，全方位服务全县非公经济发展；
2、围绕“两个健康”工作主题，深入开展民营经济发展调研；
3、加强思想引领，深化思想信念教育实践活动；</t>
  </si>
  <si>
    <t>2024年部门预算公开表</t>
  </si>
  <si>
    <t>单位编码：</t>
  </si>
  <si>
    <t>503001</t>
  </si>
  <si>
    <t>单位名称：</t>
  </si>
  <si>
    <t>岳阳县工商业联合会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</si>
  <si>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</si>
  <si>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</si>
  <si>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</si>
  <si>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</si>
  <si>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</si>
  <si>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</si>
  <si>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</si>
  <si>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</si>
  <si>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</si>
  <si>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</si>
  <si>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</si>
  <si>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</si>
  <si>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</si>
  <si>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</si>
  <si>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</si>
  <si>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</si>
  <si>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</si>
  <si>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</si>
  <si>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</si>
  <si>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</si>
  <si>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</si>
  <si>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</si>
  <si>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</si>
  <si>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</si>
  <si>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</si>
  <si>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</si>
  <si>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单位：503001_岳阳县工商业联合会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</si>
  <si>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</si>
  <si>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</si>
  <si>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</si>
  <si>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</si>
  <si>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</si>
  <si>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</si>
  <si>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</si>
  <si>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</si>
  <si>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</si>
  <si>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</si>
  <si>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</si>
  <si>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</si>
  <si>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</si>
  <si>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</si>
  <si>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</si>
  <si>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</si>
  <si>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</si>
  <si>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</si>
  <si>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</si>
  <si>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</si>
  <si>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</si>
  <si>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</si>
  <si>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</si>
  <si>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</si>
  <si>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</si>
  <si>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</si>
  <si>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</si>
  <si>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</si>
  <si>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</si>
  <si>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</si>
  <si>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</si>
  <si>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</si>
  <si>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</si>
  <si>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</si>
  <si>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</si>
  <si>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</si>
  <si>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</si>
  <si>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</si>
  <si>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</si>
  <si>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</si>
  <si>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</si>
  <si>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</si>
  <si>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</si>
  <si>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</si>
  <si>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</si>
  <si>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</si>
  <si>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</si>
  <si>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</si>
  <si>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</si>
  <si>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</si>
  <si>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</si>
  <si>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</si>
  <si>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</si>
  <si>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</si>
  <si>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</si>
  <si>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</si>
  <si>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</si>
  <si>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</si>
  <si>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</si>
  <si>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</si>
  <si>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</si>
  <si>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</si>
  <si>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</si>
  <si>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</si>
  <si>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</si>
  <si>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</si>
  <si>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</si>
  <si>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</si>
  <si>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</si>
  <si>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</si>
  <si>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</si>
  <si>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</si>
  <si>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</si>
  <si>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</si>
  <si>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</si>
  <si>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</si>
  <si>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</si>
  <si>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</si>
  <si>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</si>
  <si>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</si>
  <si>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</si>
  <si>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</si>
  <si>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</si>
  <si>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</si>
  <si>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</si>
  <si>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</si>
  <si>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</si>
  <si>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</si>
  <si>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</si>
  <si>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</si>
  <si>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</si>
  <si>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</si>
  <si>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</si>
  <si>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</si>
  <si>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</si>
  <si>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</si>
  <si>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</si>
  <si>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</si>
  <si>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</si>
  <si>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</si>
  <si>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</si>
  <si>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</si>
  <si>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</si>
  <si>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</si>
  <si>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</si>
  <si>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</si>
  <si>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</si>
  <si>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</si>
  <si>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</si>
  <si>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</si>
  <si>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</si>
  <si>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</si>
  <si>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</si>
  <si>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</si>
  <si>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</si>
  <si>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</si>
  <si>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</si>
  <si>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</si>
  <si>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</si>
  <si>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</si>
  <si>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</si>
  <si>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</si>
  <si>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503</t>
  </si>
  <si>
    <t xml:space="preserve">  503001</t>
  </si>
  <si>
    <t xml:space="preserve">  岳阳县工商业联合会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</si>
  <si>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</si>
  <si>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</si>
  <si>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</si>
  <si>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</si>
  <si>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</si>
  <si>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</si>
  <si>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</si>
  <si>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</si>
  <si>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</si>
  <si>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</si>
  <si>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</si>
  <si>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</si>
  <si>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岳阳县工商业联合会</t>
  </si>
  <si>
    <t>201</t>
  </si>
  <si>
    <t xml:space="preserve">   201</t>
  </si>
  <si>
    <t xml:space="preserve">   一般公共服务支出</t>
  </si>
  <si>
    <t>28</t>
  </si>
  <si>
    <t xml:space="preserve">     20128</t>
  </si>
  <si>
    <t xml:space="preserve">     民主党派及工商联事务</t>
  </si>
  <si>
    <t>01</t>
  </si>
  <si>
    <t xml:space="preserve">      2012801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</si>
  <si>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</si>
  <si>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</si>
  <si>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</si>
  <si>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</si>
  <si>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</si>
  <si>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</si>
  <si>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</si>
  <si>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</si>
  <si>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</si>
  <si>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</si>
  <si>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</si>
  <si>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</si>
  <si>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</si>
  <si>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</si>
  <si>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</si>
  <si>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</si>
  <si>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</si>
  <si>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</si>
  <si>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</si>
  <si>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</si>
  <si>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</si>
  <si>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</si>
  <si>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</si>
  <si>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</si>
  <si>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</si>
  <si>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</si>
  <si>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</si>
  <si>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</si>
  <si>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</si>
  <si>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</si>
  <si>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</si>
  <si>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</si>
  <si>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</si>
  <si>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</si>
  <si>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</si>
  <si>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</si>
  <si>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</si>
  <si>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</si>
  <si>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</si>
  <si>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</si>
  <si>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</si>
  <si>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</si>
  <si>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</si>
  <si>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</si>
  <si>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</si>
  <si>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</si>
  <si>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</si>
  <si>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</si>
  <si>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</si>
  <si>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</si>
  <si>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</si>
  <si>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503001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</si>
  <si>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</si>
  <si>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</si>
  <si>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</si>
  <si>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</si>
  <si>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</si>
  <si>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</si>
  <si>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</si>
  <si>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</si>
  <si>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</si>
  <si>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</si>
  <si>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</si>
  <si>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</si>
  <si>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</si>
  <si>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</si>
  <si>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</si>
  <si>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</si>
  <si>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</si>
  <si>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</si>
  <si>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</si>
  <si>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</si>
  <si>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</si>
  <si>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</si>
  <si>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</si>
  <si>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</si>
  <si>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</si>
  <si>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</si>
  <si>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</si>
  <si>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</si>
  <si>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</si>
  <si>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</si>
  <si>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</si>
  <si>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20128</t>
  </si>
  <si>
    <t xml:space="preserve">    民主党派及工商联事务</t>
  </si>
  <si>
    <t xml:space="preserve">     2012801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</si>
  <si>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</si>
  <si>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</si>
  <si>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</si>
  <si>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</si>
  <si>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</si>
  <si>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</si>
  <si>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</si>
  <si>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</si>
  <si>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</si>
  <si>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</si>
  <si>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</si>
  <si>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</si>
  <si>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</si>
  <si>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</si>
  <si>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</si>
  <si>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</si>
  <si>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</si>
  <si>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</si>
  <si>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</si>
  <si>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</si>
  <si>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</si>
  <si>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</si>
  <si>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</si>
  <si>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</si>
  <si>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</si>
  <si>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</si>
  <si>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</si>
  <si>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</si>
  <si>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</si>
  <si>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</si>
  <si>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</si>
  <si>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</si>
  <si>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</si>
  <si>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</si>
  <si>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</si>
  <si>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</si>
  <si>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</si>
  <si>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</si>
  <si>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</si>
  <si>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</si>
  <si>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</si>
  <si>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</si>
  <si>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</si>
  <si>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</si>
  <si>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30211</t>
  </si>
  <si>
    <t xml:space="preserve">  差旅费</t>
  </si>
  <si>
    <t xml:space="preserve">  30239</t>
  </si>
  <si>
    <t xml:space="preserve">  其他交通费用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</si>
  <si>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</si>
  <si>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</si>
  <si>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</si>
  <si>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</si>
  <si>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</si>
  <si>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</si>
  <si>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</si>
  <si>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</si>
  <si>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</si>
  <si>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</si>
  <si>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30202</t>
  </si>
  <si>
    <t xml:space="preserve">  印刷费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</si>
  <si>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</si>
  <si>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</si>
  <si>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</si>
  <si>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</si>
  <si>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</si>
  <si>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</si>
  <si>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</si>
  <si>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</si>
  <si>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</si>
  <si>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</si>
  <si>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</si>
  <si>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</si>
  <si>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</si>
  <si>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</si>
  <si>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</si>
  <si>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</si>
  <si>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</si>
  <si>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</si>
  <si>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</si>
  <si>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</si>
  <si>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</si>
  <si>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</si>
  <si>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</si>
  <si>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</si>
  <si>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</si>
  <si>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</si>
  <si>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</si>
  <si>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</si>
  <si>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</si>
  <si>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</si>
  <si>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</si>
  <si>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</si>
  <si>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</si>
  <si>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</si>
  <si>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</si>
  <si>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</si>
  <si>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</si>
  <si>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</si>
  <si>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</si>
  <si>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</si>
  <si>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</si>
  <si>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</si>
  <si>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</si>
  <si>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</si>
  <si>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</si>
  <si>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</si>
  <si>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</si>
  <si>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</si>
  <si>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</si>
  <si>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</si>
  <si>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</si>
  <si>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</si>
  <si>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</si>
  <si>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</si>
  <si>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</si>
  <si>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</si>
  <si>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</si>
  <si>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</si>
  <si>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</si>
  <si>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</si>
  <si>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</si>
  <si>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</si>
  <si>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</si>
  <si>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</si>
  <si>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</si>
  <si>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</si>
  <si>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</si>
  <si>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</si>
  <si>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</si>
  <si>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</si>
  <si>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</si>
  <si>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</si>
  <si>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</si>
  <si>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</si>
  <si>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</si>
  <si>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</si>
  <si>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</si>
  <si>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</si>
  <si>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</si>
  <si>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</si>
  <si>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</si>
  <si>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</si>
  <si>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</si>
  <si>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</si>
  <si>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</si>
  <si>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</si>
  <si>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</si>
  <si>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</si>
  <si>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</si>
  <si>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</si>
  <si>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</si>
  <si>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</si>
  <si>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</si>
  <si>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</si>
  <si>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</si>
  <si>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</si>
  <si>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</si>
  <si>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</si>
  <si>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</si>
  <si>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</si>
  <si>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</si>
  <si>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503001</t>
  </si>
  <si>
    <t xml:space="preserve">   调研考察</t>
  </si>
  <si>
    <t xml:space="preserve">   非公党建</t>
  </si>
  <si>
    <t xml:space="preserve">   非公经济人士座谈会</t>
  </si>
  <si>
    <t xml:space="preserve">   会议费</t>
  </si>
  <si>
    <t xml:space="preserve">   教育培训维权</t>
  </si>
  <si>
    <t xml:space="preserve">   原工商业者生活困难补助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</si>
  <si>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</si>
  <si>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</si>
  <si>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</si>
  <si>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</si>
  <si>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</si>
  <si>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</si>
  <si>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</si>
  <si>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</si>
  <si>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</si>
  <si>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</si>
  <si>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</si>
  <si>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</si>
  <si>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</si>
  <si>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</si>
  <si>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调研考察</t>
  </si>
  <si>
    <t>调研考察</t>
  </si>
  <si>
    <t>成本指标</t>
  </si>
  <si>
    <t>经济成本指标</t>
  </si>
  <si>
    <t>整体支出控制在预算数</t>
  </si>
  <si>
    <t>≤13万元</t>
  </si>
  <si>
    <t>调研考察项目本年预算数13万元</t>
  </si>
  <si>
    <t>未达标准酌情扣分</t>
  </si>
  <si>
    <t>≤元</t>
  </si>
  <si>
    <t>定量</t>
  </si>
  <si>
    <t>社会成本指标</t>
  </si>
  <si>
    <t>无</t>
  </si>
  <si>
    <t>0</t>
  </si>
  <si>
    <t>定性</t>
  </si>
  <si>
    <t>生态环境成本指标</t>
  </si>
  <si>
    <t>产出指标</t>
  </si>
  <si>
    <t>数量指标</t>
  </si>
  <si>
    <t>完成的项目数量</t>
  </si>
  <si>
    <t>3次以上</t>
  </si>
  <si>
    <t>完成异地商会建设及非公经济人士调研</t>
  </si>
  <si>
    <t>次</t>
  </si>
  <si>
    <t>质量指标</t>
  </si>
  <si>
    <t>达到项目的行业标准</t>
  </si>
  <si>
    <t>≥95％</t>
  </si>
  <si>
    <t>达到调研考察项目的行业标准</t>
  </si>
  <si>
    <t>％</t>
  </si>
  <si>
    <t>时效指标</t>
  </si>
  <si>
    <t>项目完成时间</t>
  </si>
  <si>
    <t>≤12月</t>
  </si>
  <si>
    <t>12月底前</t>
  </si>
  <si>
    <t>月</t>
  </si>
  <si>
    <t xml:space="preserve">效益指标 </t>
  </si>
  <si>
    <t>经济效益指标</t>
  </si>
  <si>
    <t>社会效益指标</t>
  </si>
  <si>
    <t>服务对象收入增加</t>
  </si>
  <si>
    <t>≥2万元</t>
  </si>
  <si>
    <t>助力非公经济人士发展</t>
  </si>
  <si>
    <t>≥元</t>
  </si>
  <si>
    <t>生态效益指标</t>
  </si>
  <si>
    <t>可持续影响指标</t>
  </si>
  <si>
    <t>满意度指标</t>
  </si>
  <si>
    <t>服务对象满意度指标</t>
  </si>
  <si>
    <t>服务对象满意度</t>
  </si>
  <si>
    <t>群众满意度</t>
  </si>
  <si>
    <t xml:space="preserve">  非公党建</t>
  </si>
  <si>
    <t>非公党建</t>
  </si>
  <si>
    <t>≤预算数</t>
  </si>
  <si>
    <t>非公党建项目本年度预算2万元</t>
  </si>
  <si>
    <t>未达到标准酌情扣分</t>
  </si>
  <si>
    <t>≤5次</t>
  </si>
  <si>
    <t>学习考察交流、党建引领、助力千企、实施万企兴万村</t>
  </si>
  <si>
    <t>按时完成</t>
  </si>
  <si>
    <t>服务非公经济增长</t>
  </si>
  <si>
    <t>≥5％</t>
  </si>
  <si>
    <t>优化营商环境</t>
  </si>
  <si>
    <t>促进非公经济高质量发展</t>
  </si>
  <si>
    <t>≥5个</t>
  </si>
  <si>
    <t>促进非公经济高质量发展及扶贫助学</t>
  </si>
  <si>
    <t>个</t>
  </si>
  <si>
    <t xml:space="preserve">  非公经济人士座谈会</t>
  </si>
  <si>
    <t>非公经济人士座谈会</t>
  </si>
  <si>
    <t>≤5万元</t>
  </si>
  <si>
    <t>非公经济人士座谈会本年度预算5万元</t>
  </si>
  <si>
    <t>≥3次</t>
  </si>
  <si>
    <t>发展新会员、促进非公经济人士高质量发展</t>
  </si>
  <si>
    <t>促进非公经济人士高质量发展</t>
  </si>
  <si>
    <t>12月底前按时完成</t>
  </si>
  <si>
    <t>促进非公济人士高质量发展</t>
  </si>
  <si>
    <t>≥3个</t>
  </si>
  <si>
    <t xml:space="preserve">  会议费</t>
  </si>
  <si>
    <t>会议费项目本年预算0.9万元</t>
  </si>
  <si>
    <t>≥5次</t>
  </si>
  <si>
    <t>党建引领、助力千企</t>
  </si>
  <si>
    <t>非公经济人士意识提升</t>
  </si>
  <si>
    <t>≥2次</t>
  </si>
  <si>
    <t>绿色发展专题座谈、课题调研</t>
  </si>
  <si>
    <t xml:space="preserve">  教育培训维权</t>
  </si>
  <si>
    <t>教育培训维权</t>
  </si>
  <si>
    <t>≤3万元</t>
  </si>
  <si>
    <t>教育培训维权项目本年度预算3万元</t>
  </si>
  <si>
    <t>2次以上</t>
  </si>
  <si>
    <t>完成教育培训维权2次以上</t>
  </si>
  <si>
    <t>项目完成质量</t>
  </si>
  <si>
    <t>"发挥工商联桥梁纽带作用</t>
  </si>
  <si>
    <t>提升社会认可"</t>
  </si>
  <si>
    <t>项目完成</t>
  </si>
  <si>
    <t>提升服务对象理想信念</t>
  </si>
  <si>
    <t xml:space="preserve">  原工商业者生活困难补助</t>
  </si>
  <si>
    <t>原工商业者生活困难补助</t>
  </si>
  <si>
    <t>整体支出控制在预算内</t>
  </si>
  <si>
    <t>≤11万元</t>
  </si>
  <si>
    <t>原工商业者生活困难补助本年度预算数11万元</t>
  </si>
  <si>
    <t>完成原工商业者生活困难补助</t>
  </si>
  <si>
    <t>1次</t>
  </si>
  <si>
    <t>完成原工商业者生活困难补助发放</t>
  </si>
  <si>
    <t>达到项目完成</t>
  </si>
  <si>
    <t>100％</t>
  </si>
  <si>
    <t>高质量完成</t>
  </si>
  <si>
    <t>2023年12月底前</t>
  </si>
  <si>
    <t>≥2000元</t>
  </si>
  <si>
    <t>助力原工商业都生活困难补助</t>
  </si>
  <si>
    <t>≥98％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</si>
  <si>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</si>
  <si>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</si>
  <si>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</si>
  <si>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</si>
  <si>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</si>
  <si>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</si>
  <si>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</si>
  <si>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</si>
  <si>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</si>
  <si>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</si>
  <si>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</si>
  <si>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工商联经费控制</t>
  </si>
  <si>
    <t>≤</t>
  </si>
  <si>
    <t>万元</t>
  </si>
  <si>
    <t>工商联经费控制在107.59万元以内</t>
  </si>
  <si>
    <t>满分10分，经费控制小于107万为满分，未达标准酌情扣分</t>
  </si>
  <si>
    <t>民营经济调研</t>
  </si>
  <si>
    <t>≥</t>
  </si>
  <si>
    <t>4</t>
  </si>
  <si>
    <t>满分10分，达到4次调研为满分，未达标准酌情扣分</t>
  </si>
  <si>
    <t>理想信念教育培训</t>
  </si>
  <si>
    <t>2</t>
  </si>
  <si>
    <t>满分10分，教育培训2次为满分，未达标准酌情扣分</t>
  </si>
  <si>
    <t>搭建乡镇商会和异和地商会</t>
  </si>
  <si>
    <t>7</t>
  </si>
  <si>
    <t>调研数据准确性</t>
  </si>
  <si>
    <t>准确</t>
  </si>
  <si>
    <t>满分10分，调研数据准确为满分，未达标准酌情扣分</t>
  </si>
  <si>
    <t>按时开展工商联工作</t>
  </si>
  <si>
    <t>2024年12月底</t>
  </si>
  <si>
    <t>满分10分，按时开展为满分，未达标准酌情扣分</t>
  </si>
  <si>
    <t>促进民营经济健康发展</t>
  </si>
  <si>
    <t>有效促进</t>
  </si>
  <si>
    <t>满分10分，有效促进民营经济健康发展为满分，未达标准酌情扣分</t>
  </si>
  <si>
    <t>提高政治认同</t>
  </si>
  <si>
    <t>有效提高</t>
  </si>
  <si>
    <t>满分10分，有效提高政治认同为满分，未达标准酌情扣分</t>
  </si>
  <si>
    <t>推动招商引资</t>
  </si>
  <si>
    <t>有效推动</t>
  </si>
  <si>
    <t>满分10分，有效推动招商引资为满分，未达标准酌情扣分</t>
  </si>
  <si>
    <t>民营企业</t>
  </si>
  <si>
    <t>95</t>
  </si>
  <si>
    <t>满分10分，满意度大于95％为满分，未达标准酌情扣分</t>
  </si>
  <si>
    <t xml:space="preserve">     其他民主党派及工商联事务支出</t>
    <phoneticPr fontId="14" type="noConversion"/>
  </si>
  <si>
    <t xml:space="preserve">  邮电费</t>
    <phoneticPr fontId="14" type="noConversion"/>
  </si>
  <si>
    <t xml:space="preserve">  物业管理费</t>
    <phoneticPr fontId="14" type="noConversion"/>
  </si>
  <si>
    <t xml:space="preserve">  维修（护）费</t>
    <phoneticPr fontId="14" type="noConversion"/>
  </si>
  <si>
    <t xml:space="preserve">  会议费</t>
    <phoneticPr fontId="14" type="noConversion"/>
  </si>
  <si>
    <t xml:space="preserve">  培训费</t>
    <phoneticPr fontId="14" type="noConversion"/>
  </si>
  <si>
    <t>劳务费</t>
    <phoneticPr fontId="14" type="noConversion"/>
  </si>
  <si>
    <t>委托业务费</t>
    <phoneticPr fontId="14" type="noConversion"/>
  </si>
  <si>
    <t>其他支出</t>
    <phoneticPr fontId="14" type="noConversion"/>
  </si>
  <si>
    <t xml:space="preserve">  其他支出</t>
    <phoneticPr fontId="14" type="noConversion"/>
  </si>
  <si>
    <t xml:space="preserve">     其他支出</t>
    <phoneticPr fontId="14" type="noConversion"/>
  </si>
  <si>
    <t xml:space="preserve">      其他支出</t>
    <phoneticPr fontId="14" type="noConversion"/>
  </si>
  <si>
    <t xml:space="preserve">    其他支出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</si>
</sst>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0.00"/>
    <numFmt numFmtId="177" formatCode="#,##0.00_ "/>
  </numFmts>
  <fonts count="16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76" fontId="8" fillId="0" borderId="3" xfId="0" applyNumberFormat="1" applyFont="1" applyBorder="1" applyAlignment="1">
      <alignment horizontal="right" vertical="center" wrapText="1"/>
    </xf>
    <xf numFmtId="176" fontId="9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177" fontId="0" fillId="0" borderId="0" xfId="0" applyNumberFormat="1">
      <alignment vertical="center"/>
    </xf>
    <xf numFmtId="0" fontId="9" fillId="2" borderId="4" xfId="0" applyFont="1" applyFill="1" applyBorder="1" applyAlignment="1">
      <alignment horizontal="left" vertical="center" wrapText="1"/>
    </xf>
    <xf numFmtId="4" fontId="9" fillId="0" borderId="6" xfId="0" applyNumberFormat="1" applyFont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4" fontId="7" fillId="0" borderId="4" xfId="0" applyNumberFormat="1" applyFont="1" applyFill="1" applyBorder="1" applyAlignment="1">
      <alignment vertical="center" wrapText="1"/>
    </xf>
    <xf numFmtId="0" fontId="15" fillId="0" borderId="2" xfId="0" applyFont="1" applyFill="1" applyBorder="1">
      <alignment vertical="center"/>
    </xf>
    <xf numFmtId="4" fontId="7" fillId="0" borderId="6" xfId="0" applyNumberFormat="1" applyFont="1" applyFill="1" applyBorder="1" applyAlignment="1">
      <alignment vertical="center" wrapText="1"/>
    </xf>
    <xf numFmtId="4" fontId="11" fillId="0" borderId="4" xfId="0" applyNumberFormat="1" applyFont="1" applyFill="1" applyBorder="1" applyAlignment="1">
      <alignment vertical="center" wrapText="1"/>
    </xf>
    <xf numFmtId="0" fontId="0" fillId="0" borderId="2" xfId="0" applyFill="1" applyBorder="1">
      <alignment vertical="center"/>
    </xf>
    <xf numFmtId="4" fontId="11" fillId="0" borderId="6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4" fontId="8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vertical="center" wrapText="1"/>
    </xf>
    <xf numFmtId="4" fontId="9" fillId="0" borderId="3" xfId="0" applyNumberFormat="1" applyFont="1" applyFill="1" applyBorder="1" applyAlignment="1">
      <alignment horizontal="right"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G16" sqref="G16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77" t="s">
        <v>1</v>
      </c>
      <c r="B1" s="77"/>
      <c r="C1" s="77"/>
      <c r="D1" s="77"/>
      <c r="E1" s="77"/>
      <c r="F1" s="77"/>
      <c r="G1" s="77"/>
      <c r="H1" s="77"/>
      <c r="I1" s="77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2</v>
      </c>
      <c r="E4" s="78" t="s">
        <v>3</v>
      </c>
      <c r="F4" s="78"/>
      <c r="G4" s="78"/>
      <c r="H4" s="78"/>
      <c r="I4" s="4"/>
    </row>
    <row r="5" spans="1:9" ht="54.4" customHeight="1">
      <c r="A5" s="2"/>
      <c r="B5" s="3"/>
      <c r="C5" s="4"/>
      <c r="D5" s="2" t="s">
        <v>4</v>
      </c>
      <c r="E5" s="78" t="s">
        <v>5</v>
      </c>
      <c r="F5" s="78"/>
      <c r="G5" s="78"/>
      <c r="H5" s="78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="115" zoomScaleNormal="115" workbookViewId="0">
      <pane ySplit="5" topLeftCell="A27" activePane="bottomLeft" state="frozen"/>
      <selection pane="bottomLeft" activeCell="I35" sqref="I35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4"/>
      <c r="B1" s="4"/>
      <c r="C1" s="4"/>
      <c r="D1" s="4"/>
      <c r="E1" s="8" t="s">
        <v>283</v>
      </c>
    </row>
    <row r="2" spans="1:5" ht="40.5" customHeight="1">
      <c r="A2" s="86" t="s">
        <v>15</v>
      </c>
      <c r="B2" s="86"/>
      <c r="C2" s="86"/>
      <c r="D2" s="86"/>
      <c r="E2" s="86"/>
    </row>
    <row r="3" spans="1:5" ht="20.65" customHeight="1">
      <c r="A3" s="96" t="s">
        <v>32</v>
      </c>
      <c r="B3" s="96"/>
      <c r="C3" s="96"/>
      <c r="D3" s="96"/>
      <c r="E3" s="29" t="s">
        <v>284</v>
      </c>
    </row>
    <row r="4" spans="1:5" ht="38.85" customHeight="1">
      <c r="A4" s="84" t="s">
        <v>285</v>
      </c>
      <c r="B4" s="84"/>
      <c r="C4" s="84" t="s">
        <v>286</v>
      </c>
      <c r="D4" s="84"/>
      <c r="E4" s="84"/>
    </row>
    <row r="5" spans="1:5" ht="22.9" customHeight="1">
      <c r="A5" s="10" t="s">
        <v>287</v>
      </c>
      <c r="B5" s="10" t="s">
        <v>161</v>
      </c>
      <c r="C5" s="10" t="s">
        <v>137</v>
      </c>
      <c r="D5" s="10" t="s">
        <v>260</v>
      </c>
      <c r="E5" s="10" t="s">
        <v>261</v>
      </c>
    </row>
    <row r="6" spans="1:5" ht="26.45" customHeight="1">
      <c r="A6" s="18" t="s">
        <v>288</v>
      </c>
      <c r="B6" s="18" t="s">
        <v>239</v>
      </c>
      <c r="C6" s="30">
        <v>64.561909999999997</v>
      </c>
      <c r="D6" s="30">
        <v>64.561909999999997</v>
      </c>
      <c r="E6" s="30"/>
    </row>
    <row r="7" spans="1:5" ht="26.45" customHeight="1">
      <c r="A7" s="19" t="s">
        <v>289</v>
      </c>
      <c r="B7" s="19" t="s">
        <v>290</v>
      </c>
      <c r="C7" s="31">
        <v>11.282400000000001</v>
      </c>
      <c r="D7" s="31">
        <v>11.282400000000001</v>
      </c>
      <c r="E7" s="31"/>
    </row>
    <row r="8" spans="1:5" ht="26.45" customHeight="1">
      <c r="A8" s="19" t="s">
        <v>291</v>
      </c>
      <c r="B8" s="19" t="s">
        <v>292</v>
      </c>
      <c r="C8" s="31">
        <v>9.0427999999999997</v>
      </c>
      <c r="D8" s="31">
        <v>9.0427999999999997</v>
      </c>
      <c r="E8" s="31"/>
    </row>
    <row r="9" spans="1:5" ht="26.45" customHeight="1">
      <c r="A9" s="19" t="s">
        <v>293</v>
      </c>
      <c r="B9" s="19" t="s">
        <v>294</v>
      </c>
      <c r="C9" s="31">
        <v>26.736000000000001</v>
      </c>
      <c r="D9" s="31">
        <v>26.736000000000001</v>
      </c>
      <c r="E9" s="31"/>
    </row>
    <row r="10" spans="1:5" ht="26.45" customHeight="1">
      <c r="A10" s="19" t="s">
        <v>295</v>
      </c>
      <c r="B10" s="19" t="s">
        <v>296</v>
      </c>
      <c r="C10" s="31">
        <v>2.0676000000000001</v>
      </c>
      <c r="D10" s="31">
        <v>2.0676000000000001</v>
      </c>
      <c r="E10" s="31"/>
    </row>
    <row r="11" spans="1:5" ht="26.45" customHeight="1">
      <c r="A11" s="19" t="s">
        <v>297</v>
      </c>
      <c r="B11" s="19" t="s">
        <v>298</v>
      </c>
      <c r="C11" s="31">
        <v>6.4137599999999999</v>
      </c>
      <c r="D11" s="31">
        <v>6.4137599999999999</v>
      </c>
      <c r="E11" s="31"/>
    </row>
    <row r="12" spans="1:5" ht="26.45" customHeight="1">
      <c r="A12" s="19" t="s">
        <v>299</v>
      </c>
      <c r="B12" s="19" t="s">
        <v>300</v>
      </c>
      <c r="C12" s="31">
        <v>0.40085999999999999</v>
      </c>
      <c r="D12" s="31">
        <v>0.40085999999999999</v>
      </c>
      <c r="E12" s="31"/>
    </row>
    <row r="13" spans="1:5" ht="26.45" customHeight="1">
      <c r="A13" s="19" t="s">
        <v>301</v>
      </c>
      <c r="B13" s="19" t="s">
        <v>302</v>
      </c>
      <c r="C13" s="31">
        <v>3.4073099999999998</v>
      </c>
      <c r="D13" s="31">
        <v>3.4073099999999998</v>
      </c>
      <c r="E13" s="31"/>
    </row>
    <row r="14" spans="1:5" ht="26.45" customHeight="1">
      <c r="A14" s="19" t="s">
        <v>303</v>
      </c>
      <c r="B14" s="19" t="s">
        <v>304</v>
      </c>
      <c r="C14" s="31">
        <v>0.40085999999999999</v>
      </c>
      <c r="D14" s="31">
        <v>0.40085999999999999</v>
      </c>
      <c r="E14" s="31"/>
    </row>
    <row r="15" spans="1:5" ht="26.45" customHeight="1">
      <c r="A15" s="19" t="s">
        <v>305</v>
      </c>
      <c r="B15" s="19" t="s">
        <v>306</v>
      </c>
      <c r="C15" s="31">
        <v>4.8103199999999999</v>
      </c>
      <c r="D15" s="31">
        <v>4.8103199999999999</v>
      </c>
      <c r="E15" s="31"/>
    </row>
    <row r="16" spans="1:5" ht="26.45" customHeight="1">
      <c r="A16" s="18" t="s">
        <v>307</v>
      </c>
      <c r="B16" s="18" t="s">
        <v>308</v>
      </c>
      <c r="C16" s="30">
        <f>SUM(D16:E16)</f>
        <v>25.16</v>
      </c>
      <c r="D16" s="30"/>
      <c r="E16" s="30">
        <f>SUM(E17:E31)</f>
        <v>25.16</v>
      </c>
    </row>
    <row r="17" spans="1:5" ht="26.45" customHeight="1">
      <c r="A17" s="19" t="s">
        <v>321</v>
      </c>
      <c r="B17" s="19" t="s">
        <v>322</v>
      </c>
      <c r="C17" s="31"/>
      <c r="D17" s="31"/>
      <c r="E17" s="31">
        <v>4</v>
      </c>
    </row>
    <row r="18" spans="1:5" ht="26.45" customHeight="1">
      <c r="A18" s="19" t="s">
        <v>323</v>
      </c>
      <c r="B18" s="19" t="s">
        <v>324</v>
      </c>
      <c r="C18" s="31"/>
      <c r="D18" s="31"/>
      <c r="E18" s="31">
        <v>0.5</v>
      </c>
    </row>
    <row r="19" spans="1:5" ht="26.45" customHeight="1">
      <c r="A19" s="19">
        <v>30207</v>
      </c>
      <c r="B19" s="19" t="s">
        <v>593</v>
      </c>
      <c r="C19" s="31"/>
      <c r="D19" s="31"/>
      <c r="E19" s="31">
        <v>1</v>
      </c>
    </row>
    <row r="20" spans="1:5" ht="26.45" customHeight="1">
      <c r="A20" s="19">
        <v>30209</v>
      </c>
      <c r="B20" s="19" t="s">
        <v>594</v>
      </c>
      <c r="C20" s="31"/>
      <c r="D20" s="31"/>
      <c r="E20" s="31">
        <v>0.2</v>
      </c>
    </row>
    <row r="21" spans="1:5" ht="26.45" customHeight="1">
      <c r="A21" s="19" t="s">
        <v>309</v>
      </c>
      <c r="B21" s="19" t="s">
        <v>310</v>
      </c>
      <c r="C21" s="31"/>
      <c r="D21" s="31"/>
      <c r="E21" s="31">
        <v>1</v>
      </c>
    </row>
    <row r="22" spans="1:5" ht="26.45" customHeight="1">
      <c r="A22" s="19">
        <v>30213</v>
      </c>
      <c r="B22" s="19" t="s">
        <v>595</v>
      </c>
      <c r="C22" s="31"/>
      <c r="D22" s="31"/>
      <c r="E22" s="31">
        <v>0.3</v>
      </c>
    </row>
    <row r="23" spans="1:5" ht="26.45" customHeight="1">
      <c r="A23" s="19" t="s">
        <v>313</v>
      </c>
      <c r="B23" s="19" t="s">
        <v>314</v>
      </c>
      <c r="C23" s="31"/>
      <c r="D23" s="31"/>
      <c r="E23" s="31">
        <v>0.5</v>
      </c>
    </row>
    <row r="24" spans="1:5" ht="26.45" customHeight="1">
      <c r="A24" s="19">
        <v>30215</v>
      </c>
      <c r="B24" s="19" t="s">
        <v>596</v>
      </c>
      <c r="C24" s="31"/>
      <c r="D24" s="31"/>
      <c r="E24" s="31">
        <v>2</v>
      </c>
    </row>
    <row r="25" spans="1:5" ht="26.45" customHeight="1">
      <c r="A25" s="19">
        <v>30216</v>
      </c>
      <c r="B25" s="19" t="s">
        <v>597</v>
      </c>
      <c r="C25" s="31"/>
      <c r="D25" s="31"/>
      <c r="E25" s="31">
        <v>0.5</v>
      </c>
    </row>
    <row r="26" spans="1:5" ht="26.45" customHeight="1">
      <c r="A26" s="19" t="s">
        <v>315</v>
      </c>
      <c r="B26" s="19" t="s">
        <v>316</v>
      </c>
      <c r="C26" s="31"/>
      <c r="D26" s="31"/>
      <c r="E26" s="31">
        <v>2.8</v>
      </c>
    </row>
    <row r="27" spans="1:5" ht="26.45" customHeight="1">
      <c r="A27" s="19">
        <v>30226</v>
      </c>
      <c r="B27" s="19" t="s">
        <v>598</v>
      </c>
      <c r="C27" s="31"/>
      <c r="D27" s="31"/>
      <c r="E27" s="31">
        <v>1.2</v>
      </c>
    </row>
    <row r="28" spans="1:5" ht="26.45" customHeight="1">
      <c r="A28" s="19">
        <v>30227</v>
      </c>
      <c r="B28" s="19" t="s">
        <v>599</v>
      </c>
      <c r="C28" s="31"/>
      <c r="D28" s="31"/>
      <c r="E28" s="31">
        <v>3</v>
      </c>
    </row>
    <row r="29" spans="1:5" ht="26.45" customHeight="1">
      <c r="A29" s="19" t="s">
        <v>317</v>
      </c>
      <c r="B29" s="19" t="s">
        <v>318</v>
      </c>
      <c r="C29" s="31"/>
      <c r="D29" s="31"/>
      <c r="E29" s="31">
        <v>1.68</v>
      </c>
    </row>
    <row r="30" spans="1:5" ht="26.45" customHeight="1">
      <c r="A30" s="19" t="s">
        <v>311</v>
      </c>
      <c r="B30" s="19" t="s">
        <v>312</v>
      </c>
      <c r="C30" s="31"/>
      <c r="D30" s="31"/>
      <c r="E30" s="31">
        <v>4</v>
      </c>
    </row>
    <row r="31" spans="1:5" ht="26.45" customHeight="1">
      <c r="A31" s="19" t="s">
        <v>319</v>
      </c>
      <c r="B31" s="19" t="s">
        <v>320</v>
      </c>
      <c r="C31" s="31"/>
      <c r="D31" s="31"/>
      <c r="E31" s="31">
        <v>2.48</v>
      </c>
    </row>
    <row r="32" spans="1:5" ht="22.9" customHeight="1">
      <c r="A32" s="87" t="s">
        <v>137</v>
      </c>
      <c r="B32" s="87"/>
      <c r="C32" s="30">
        <f>SUM(D32:E32)</f>
        <v>89.721909999999994</v>
      </c>
      <c r="D32" s="30">
        <v>64.561909999999997</v>
      </c>
      <c r="E32" s="30">
        <f>E16</f>
        <v>25.16</v>
      </c>
    </row>
    <row r="33" spans="1:5" ht="16.350000000000001" customHeight="1">
      <c r="A33" s="95" t="s">
        <v>282</v>
      </c>
      <c r="B33" s="95"/>
      <c r="C33" s="28"/>
      <c r="D33" s="28"/>
      <c r="E33" s="28"/>
    </row>
  </sheetData>
  <mergeCells count="6">
    <mergeCell ref="A33:B33"/>
    <mergeCell ref="A2:E2"/>
    <mergeCell ref="A3:D3"/>
    <mergeCell ref="A4:B4"/>
    <mergeCell ref="C4:E4"/>
    <mergeCell ref="A32:B32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4"/>
      <c r="M1" s="85" t="s">
        <v>325</v>
      </c>
      <c r="N1" s="85"/>
    </row>
    <row r="2" spans="1:14" ht="44.85" customHeight="1">
      <c r="A2" s="86" t="s">
        <v>16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20.6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 t="s">
        <v>33</v>
      </c>
      <c r="N3" s="83"/>
    </row>
    <row r="4" spans="1:14" ht="42.2" customHeight="1">
      <c r="A4" s="84" t="s">
        <v>159</v>
      </c>
      <c r="B4" s="84"/>
      <c r="C4" s="84"/>
      <c r="D4" s="84" t="s">
        <v>213</v>
      </c>
      <c r="E4" s="84" t="s">
        <v>214</v>
      </c>
      <c r="F4" s="84" t="s">
        <v>238</v>
      </c>
      <c r="G4" s="84" t="s">
        <v>216</v>
      </c>
      <c r="H4" s="84"/>
      <c r="I4" s="84"/>
      <c r="J4" s="84"/>
      <c r="K4" s="84"/>
      <c r="L4" s="84" t="s">
        <v>220</v>
      </c>
      <c r="M4" s="84"/>
      <c r="N4" s="84"/>
    </row>
    <row r="5" spans="1:14" ht="39.6" customHeight="1">
      <c r="A5" s="10" t="s">
        <v>167</v>
      </c>
      <c r="B5" s="10" t="s">
        <v>168</v>
      </c>
      <c r="C5" s="10" t="s">
        <v>169</v>
      </c>
      <c r="D5" s="84"/>
      <c r="E5" s="84"/>
      <c r="F5" s="84"/>
      <c r="G5" s="10" t="s">
        <v>137</v>
      </c>
      <c r="H5" s="10" t="s">
        <v>326</v>
      </c>
      <c r="I5" s="10" t="s">
        <v>327</v>
      </c>
      <c r="J5" s="10" t="s">
        <v>328</v>
      </c>
      <c r="K5" s="10" t="s">
        <v>329</v>
      </c>
      <c r="L5" s="10" t="s">
        <v>137</v>
      </c>
      <c r="M5" s="10" t="s">
        <v>239</v>
      </c>
      <c r="N5" s="10" t="s">
        <v>330</v>
      </c>
    </row>
    <row r="6" spans="1:14" ht="22.9" customHeight="1">
      <c r="A6" s="11"/>
      <c r="B6" s="11"/>
      <c r="C6" s="11"/>
      <c r="D6" s="11"/>
      <c r="E6" s="11" t="s">
        <v>137</v>
      </c>
      <c r="F6" s="17">
        <v>64.561909999999997</v>
      </c>
      <c r="G6" s="17">
        <v>64.561909999999997</v>
      </c>
      <c r="H6" s="17">
        <v>49.128799999999998</v>
      </c>
      <c r="I6" s="17">
        <v>10.62279</v>
      </c>
      <c r="J6" s="17">
        <v>4.8103199999999999</v>
      </c>
      <c r="K6" s="17"/>
      <c r="L6" s="17"/>
      <c r="M6" s="17"/>
      <c r="N6" s="17"/>
    </row>
    <row r="7" spans="1:14" ht="22.9" customHeight="1">
      <c r="A7" s="11"/>
      <c r="B7" s="11"/>
      <c r="C7" s="11"/>
      <c r="D7" s="18" t="s">
        <v>155</v>
      </c>
      <c r="E7" s="18" t="s">
        <v>5</v>
      </c>
      <c r="F7" s="17">
        <v>64.561909999999997</v>
      </c>
      <c r="G7" s="17">
        <v>64.561909999999997</v>
      </c>
      <c r="H7" s="17">
        <v>49.128799999999998</v>
      </c>
      <c r="I7" s="17">
        <v>10.62279</v>
      </c>
      <c r="J7" s="17">
        <v>4.8103199999999999</v>
      </c>
      <c r="K7" s="17"/>
      <c r="L7" s="17"/>
      <c r="M7" s="17"/>
      <c r="N7" s="17"/>
    </row>
    <row r="8" spans="1:14" ht="22.9" customHeight="1">
      <c r="A8" s="11"/>
      <c r="B8" s="11"/>
      <c r="C8" s="11"/>
      <c r="D8" s="22" t="s">
        <v>156</v>
      </c>
      <c r="E8" s="22" t="s">
        <v>157</v>
      </c>
      <c r="F8" s="17">
        <v>64.561909999999997</v>
      </c>
      <c r="G8" s="17">
        <v>64.561909999999997</v>
      </c>
      <c r="H8" s="17">
        <v>49.128799999999998</v>
      </c>
      <c r="I8" s="17">
        <v>10.62279</v>
      </c>
      <c r="J8" s="17">
        <v>4.8103199999999999</v>
      </c>
      <c r="K8" s="17"/>
      <c r="L8" s="17"/>
      <c r="M8" s="17"/>
      <c r="N8" s="17"/>
    </row>
    <row r="9" spans="1:14" ht="22.9" customHeight="1">
      <c r="A9" s="23" t="s">
        <v>171</v>
      </c>
      <c r="B9" s="23" t="s">
        <v>174</v>
      </c>
      <c r="C9" s="23" t="s">
        <v>177</v>
      </c>
      <c r="D9" s="24" t="s">
        <v>230</v>
      </c>
      <c r="E9" s="13" t="s">
        <v>231</v>
      </c>
      <c r="F9" s="12">
        <v>49.128799999999998</v>
      </c>
      <c r="G9" s="12">
        <v>49.128799999999998</v>
      </c>
      <c r="H9" s="14">
        <v>49.128799999999998</v>
      </c>
      <c r="I9" s="14"/>
      <c r="J9" s="14"/>
      <c r="K9" s="14"/>
      <c r="L9" s="12"/>
      <c r="M9" s="14"/>
      <c r="N9" s="14"/>
    </row>
    <row r="10" spans="1:14" ht="22.9" customHeight="1">
      <c r="A10" s="23" t="s">
        <v>180</v>
      </c>
      <c r="B10" s="23" t="s">
        <v>183</v>
      </c>
      <c r="C10" s="23" t="s">
        <v>183</v>
      </c>
      <c r="D10" s="24" t="s">
        <v>230</v>
      </c>
      <c r="E10" s="13" t="s">
        <v>232</v>
      </c>
      <c r="F10" s="12">
        <v>6.4137599999999999</v>
      </c>
      <c r="G10" s="12">
        <v>6.4137599999999999</v>
      </c>
      <c r="H10" s="14"/>
      <c r="I10" s="14">
        <v>6.4137599999999999</v>
      </c>
      <c r="J10" s="14"/>
      <c r="K10" s="14"/>
      <c r="L10" s="12"/>
      <c r="M10" s="14"/>
      <c r="N10" s="14"/>
    </row>
    <row r="11" spans="1:14" ht="22.9" customHeight="1">
      <c r="A11" s="23" t="s">
        <v>180</v>
      </c>
      <c r="B11" s="23" t="s">
        <v>188</v>
      </c>
      <c r="C11" s="23" t="s">
        <v>188</v>
      </c>
      <c r="D11" s="24" t="s">
        <v>230</v>
      </c>
      <c r="E11" s="13" t="s">
        <v>233</v>
      </c>
      <c r="F11" s="12">
        <v>0.40085999999999999</v>
      </c>
      <c r="G11" s="12">
        <v>0.40085999999999999</v>
      </c>
      <c r="H11" s="14"/>
      <c r="I11" s="14">
        <v>0.40085999999999999</v>
      </c>
      <c r="J11" s="14"/>
      <c r="K11" s="14"/>
      <c r="L11" s="12"/>
      <c r="M11" s="14"/>
      <c r="N11" s="14"/>
    </row>
    <row r="12" spans="1:14" ht="22.9" customHeight="1">
      <c r="A12" s="23" t="s">
        <v>193</v>
      </c>
      <c r="B12" s="23" t="s">
        <v>196</v>
      </c>
      <c r="C12" s="23" t="s">
        <v>177</v>
      </c>
      <c r="D12" s="24" t="s">
        <v>230</v>
      </c>
      <c r="E12" s="13" t="s">
        <v>234</v>
      </c>
      <c r="F12" s="12">
        <v>3.4073099999999998</v>
      </c>
      <c r="G12" s="12">
        <v>3.4073099999999998</v>
      </c>
      <c r="H12" s="14"/>
      <c r="I12" s="14">
        <v>3.4073099999999998</v>
      </c>
      <c r="J12" s="14"/>
      <c r="K12" s="14"/>
      <c r="L12" s="12"/>
      <c r="M12" s="14"/>
      <c r="N12" s="14"/>
    </row>
    <row r="13" spans="1:14" ht="22.9" customHeight="1">
      <c r="A13" s="23" t="s">
        <v>193</v>
      </c>
      <c r="B13" s="23" t="s">
        <v>196</v>
      </c>
      <c r="C13" s="23" t="s">
        <v>201</v>
      </c>
      <c r="D13" s="24" t="s">
        <v>230</v>
      </c>
      <c r="E13" s="13" t="s">
        <v>235</v>
      </c>
      <c r="F13" s="12">
        <v>0.40085999999999999</v>
      </c>
      <c r="G13" s="12">
        <v>0.40085999999999999</v>
      </c>
      <c r="H13" s="14"/>
      <c r="I13" s="14">
        <v>0.40085999999999999</v>
      </c>
      <c r="J13" s="14"/>
      <c r="K13" s="14"/>
      <c r="L13" s="12"/>
      <c r="M13" s="14"/>
      <c r="N13" s="14"/>
    </row>
    <row r="14" spans="1:14" ht="22.9" customHeight="1">
      <c r="A14" s="23" t="s">
        <v>204</v>
      </c>
      <c r="B14" s="23" t="s">
        <v>207</v>
      </c>
      <c r="C14" s="23" t="s">
        <v>177</v>
      </c>
      <c r="D14" s="24" t="s">
        <v>230</v>
      </c>
      <c r="E14" s="13" t="s">
        <v>236</v>
      </c>
      <c r="F14" s="12">
        <v>4.8103199999999999</v>
      </c>
      <c r="G14" s="12">
        <v>4.8103199999999999</v>
      </c>
      <c r="H14" s="14"/>
      <c r="I14" s="14"/>
      <c r="J14" s="14">
        <v>4.8103199999999999</v>
      </c>
      <c r="K14" s="14"/>
      <c r="L14" s="12"/>
      <c r="M14" s="14"/>
      <c r="N14" s="14"/>
    </row>
    <row r="15" spans="1:14" ht="16.350000000000001" customHeight="1">
      <c r="A15" s="95" t="s">
        <v>282</v>
      </c>
      <c r="B15" s="95"/>
      <c r="C15" s="95"/>
      <c r="D15" s="95"/>
      <c r="E15" s="95"/>
    </row>
  </sheetData>
  <mergeCells count="11">
    <mergeCell ref="A15:E15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/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spans="1:22" ht="16.350000000000001" customHeight="1">
      <c r="A1" s="4"/>
      <c r="U1" s="85" t="s">
        <v>331</v>
      </c>
      <c r="V1" s="85"/>
    </row>
    <row r="2" spans="1:22" ht="50.1" customHeight="1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pans="1:22" ht="24.2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3" t="s">
        <v>33</v>
      </c>
      <c r="V3" s="83"/>
    </row>
    <row r="4" spans="1:22" ht="26.65" customHeight="1">
      <c r="A4" s="84" t="s">
        <v>159</v>
      </c>
      <c r="B4" s="84"/>
      <c r="C4" s="84"/>
      <c r="D4" s="84" t="s">
        <v>213</v>
      </c>
      <c r="E4" s="84" t="s">
        <v>214</v>
      </c>
      <c r="F4" s="84" t="s">
        <v>238</v>
      </c>
      <c r="G4" s="84" t="s">
        <v>332</v>
      </c>
      <c r="H4" s="84"/>
      <c r="I4" s="84"/>
      <c r="J4" s="84"/>
      <c r="K4" s="84"/>
      <c r="L4" s="84" t="s">
        <v>333</v>
      </c>
      <c r="M4" s="84"/>
      <c r="N4" s="84"/>
      <c r="O4" s="84"/>
      <c r="P4" s="84"/>
      <c r="Q4" s="84"/>
      <c r="R4" s="84" t="s">
        <v>328</v>
      </c>
      <c r="S4" s="84" t="s">
        <v>334</v>
      </c>
      <c r="T4" s="84"/>
      <c r="U4" s="84"/>
      <c r="V4" s="84"/>
    </row>
    <row r="5" spans="1:22" ht="41.45" customHeight="1">
      <c r="A5" s="10" t="s">
        <v>167</v>
      </c>
      <c r="B5" s="10" t="s">
        <v>168</v>
      </c>
      <c r="C5" s="10" t="s">
        <v>169</v>
      </c>
      <c r="D5" s="84"/>
      <c r="E5" s="84"/>
      <c r="F5" s="84"/>
      <c r="G5" s="10" t="s">
        <v>137</v>
      </c>
      <c r="H5" s="10" t="s">
        <v>335</v>
      </c>
      <c r="I5" s="10" t="s">
        <v>336</v>
      </c>
      <c r="J5" s="10" t="s">
        <v>337</v>
      </c>
      <c r="K5" s="10" t="s">
        <v>338</v>
      </c>
      <c r="L5" s="10" t="s">
        <v>137</v>
      </c>
      <c r="M5" s="10" t="s">
        <v>339</v>
      </c>
      <c r="N5" s="10" t="s">
        <v>340</v>
      </c>
      <c r="O5" s="10" t="s">
        <v>341</v>
      </c>
      <c r="P5" s="10" t="s">
        <v>342</v>
      </c>
      <c r="Q5" s="10" t="s">
        <v>343</v>
      </c>
      <c r="R5" s="84"/>
      <c r="S5" s="10" t="s">
        <v>137</v>
      </c>
      <c r="T5" s="10" t="s">
        <v>344</v>
      </c>
      <c r="U5" s="10" t="s">
        <v>345</v>
      </c>
      <c r="V5" s="10" t="s">
        <v>329</v>
      </c>
    </row>
    <row r="6" spans="1:22" ht="22.9" customHeight="1">
      <c r="A6" s="11"/>
      <c r="B6" s="11"/>
      <c r="C6" s="11"/>
      <c r="D6" s="11"/>
      <c r="E6" s="11" t="s">
        <v>137</v>
      </c>
      <c r="F6" s="15">
        <v>64.561909999999997</v>
      </c>
      <c r="G6" s="15">
        <v>49.128799999999998</v>
      </c>
      <c r="H6" s="15">
        <v>26.736000000000001</v>
      </c>
      <c r="I6" s="15">
        <v>11.282400000000001</v>
      </c>
      <c r="J6" s="15">
        <v>9.0427999999999997</v>
      </c>
      <c r="K6" s="15">
        <v>2.0676000000000001</v>
      </c>
      <c r="L6" s="15">
        <v>10.62279</v>
      </c>
      <c r="M6" s="15">
        <v>6.4137599999999999</v>
      </c>
      <c r="N6" s="15"/>
      <c r="O6" s="15">
        <v>3.4073099999999998</v>
      </c>
      <c r="P6" s="15">
        <v>0.40085999999999999</v>
      </c>
      <c r="Q6" s="15">
        <v>0.40085999999999999</v>
      </c>
      <c r="R6" s="15">
        <v>4.8103199999999999</v>
      </c>
      <c r="S6" s="15"/>
      <c r="T6" s="15"/>
      <c r="U6" s="15"/>
      <c r="V6" s="15"/>
    </row>
    <row r="7" spans="1:22" ht="22.9" customHeight="1">
      <c r="A7" s="11"/>
      <c r="B7" s="11"/>
      <c r="C7" s="11"/>
      <c r="D7" s="18" t="s">
        <v>155</v>
      </c>
      <c r="E7" s="18" t="s">
        <v>5</v>
      </c>
      <c r="F7" s="15">
        <v>64.561909999999997</v>
      </c>
      <c r="G7" s="15">
        <v>49.128799999999998</v>
      </c>
      <c r="H7" s="15">
        <v>26.736000000000001</v>
      </c>
      <c r="I7" s="15">
        <v>11.282400000000001</v>
      </c>
      <c r="J7" s="15">
        <v>9.0427999999999997</v>
      </c>
      <c r="K7" s="15">
        <v>2.0676000000000001</v>
      </c>
      <c r="L7" s="15">
        <v>10.62279</v>
      </c>
      <c r="M7" s="15">
        <v>6.4137599999999999</v>
      </c>
      <c r="N7" s="15"/>
      <c r="O7" s="15">
        <v>3.4073099999999998</v>
      </c>
      <c r="P7" s="15">
        <v>0.40085999999999999</v>
      </c>
      <c r="Q7" s="15">
        <v>0.40085999999999999</v>
      </c>
      <c r="R7" s="15">
        <v>4.8103199999999999</v>
      </c>
      <c r="S7" s="15"/>
      <c r="T7" s="15"/>
      <c r="U7" s="15"/>
      <c r="V7" s="15"/>
    </row>
    <row r="8" spans="1:22" ht="22.9" customHeight="1">
      <c r="A8" s="11"/>
      <c r="B8" s="11"/>
      <c r="C8" s="11"/>
      <c r="D8" s="22" t="s">
        <v>156</v>
      </c>
      <c r="E8" s="22" t="s">
        <v>157</v>
      </c>
      <c r="F8" s="15">
        <v>64.561909999999997</v>
      </c>
      <c r="G8" s="15">
        <v>49.128799999999998</v>
      </c>
      <c r="H8" s="15">
        <v>26.736000000000001</v>
      </c>
      <c r="I8" s="15">
        <v>11.282400000000001</v>
      </c>
      <c r="J8" s="15">
        <v>9.0427999999999997</v>
      </c>
      <c r="K8" s="15">
        <v>2.0676000000000001</v>
      </c>
      <c r="L8" s="15">
        <v>10.62279</v>
      </c>
      <c r="M8" s="15">
        <v>6.4137599999999999</v>
      </c>
      <c r="N8" s="15"/>
      <c r="O8" s="15">
        <v>3.4073099999999998</v>
      </c>
      <c r="P8" s="15">
        <v>0.40085999999999999</v>
      </c>
      <c r="Q8" s="15">
        <v>0.40085999999999999</v>
      </c>
      <c r="R8" s="15">
        <v>4.8103199999999999</v>
      </c>
      <c r="S8" s="15"/>
      <c r="T8" s="15"/>
      <c r="U8" s="15"/>
      <c r="V8" s="15"/>
    </row>
    <row r="9" spans="1:22" ht="22.9" customHeight="1">
      <c r="A9" s="23" t="s">
        <v>171</v>
      </c>
      <c r="B9" s="23" t="s">
        <v>174</v>
      </c>
      <c r="C9" s="23" t="s">
        <v>177</v>
      </c>
      <c r="D9" s="24" t="s">
        <v>230</v>
      </c>
      <c r="E9" s="13" t="s">
        <v>231</v>
      </c>
      <c r="F9" s="12">
        <v>49.128799999999998</v>
      </c>
      <c r="G9" s="14">
        <v>49.128799999999998</v>
      </c>
      <c r="H9" s="14">
        <v>26.736000000000001</v>
      </c>
      <c r="I9" s="14">
        <v>11.282400000000001</v>
      </c>
      <c r="J9" s="14">
        <v>9.0427999999999997</v>
      </c>
      <c r="K9" s="14">
        <v>2.0676000000000001</v>
      </c>
      <c r="L9" s="12"/>
      <c r="M9" s="14"/>
      <c r="N9" s="14"/>
      <c r="O9" s="14"/>
      <c r="P9" s="14"/>
      <c r="Q9" s="14"/>
      <c r="R9" s="14"/>
      <c r="S9" s="12"/>
      <c r="T9" s="14"/>
      <c r="U9" s="14"/>
      <c r="V9" s="14"/>
    </row>
    <row r="10" spans="1:22" ht="22.9" customHeight="1">
      <c r="A10" s="23" t="s">
        <v>180</v>
      </c>
      <c r="B10" s="23" t="s">
        <v>183</v>
      </c>
      <c r="C10" s="23" t="s">
        <v>183</v>
      </c>
      <c r="D10" s="24" t="s">
        <v>230</v>
      </c>
      <c r="E10" s="13" t="s">
        <v>232</v>
      </c>
      <c r="F10" s="12">
        <v>6.4137599999999999</v>
      </c>
      <c r="G10" s="14"/>
      <c r="H10" s="14"/>
      <c r="I10" s="14"/>
      <c r="J10" s="14"/>
      <c r="K10" s="14"/>
      <c r="L10" s="12">
        <v>6.4137599999999999</v>
      </c>
      <c r="M10" s="14">
        <v>6.4137599999999999</v>
      </c>
      <c r="N10" s="14"/>
      <c r="O10" s="14"/>
      <c r="P10" s="14"/>
      <c r="Q10" s="14"/>
      <c r="R10" s="14"/>
      <c r="S10" s="12"/>
      <c r="T10" s="14"/>
      <c r="U10" s="14"/>
      <c r="V10" s="14"/>
    </row>
    <row r="11" spans="1:22" ht="22.9" customHeight="1">
      <c r="A11" s="23" t="s">
        <v>180</v>
      </c>
      <c r="B11" s="23" t="s">
        <v>188</v>
      </c>
      <c r="C11" s="23" t="s">
        <v>188</v>
      </c>
      <c r="D11" s="24" t="s">
        <v>230</v>
      </c>
      <c r="E11" s="13" t="s">
        <v>233</v>
      </c>
      <c r="F11" s="12">
        <v>0.40085999999999999</v>
      </c>
      <c r="G11" s="14"/>
      <c r="H11" s="14"/>
      <c r="I11" s="14"/>
      <c r="J11" s="14"/>
      <c r="K11" s="14"/>
      <c r="L11" s="12">
        <v>0.40085999999999999</v>
      </c>
      <c r="M11" s="14"/>
      <c r="N11" s="14"/>
      <c r="O11" s="14"/>
      <c r="P11" s="14"/>
      <c r="Q11" s="14">
        <v>0.40085999999999999</v>
      </c>
      <c r="R11" s="14"/>
      <c r="S11" s="12"/>
      <c r="T11" s="14"/>
      <c r="U11" s="14"/>
      <c r="V11" s="14"/>
    </row>
    <row r="12" spans="1:22" ht="22.9" customHeight="1">
      <c r="A12" s="23" t="s">
        <v>193</v>
      </c>
      <c r="B12" s="23" t="s">
        <v>196</v>
      </c>
      <c r="C12" s="23" t="s">
        <v>177</v>
      </c>
      <c r="D12" s="24" t="s">
        <v>230</v>
      </c>
      <c r="E12" s="13" t="s">
        <v>234</v>
      </c>
      <c r="F12" s="12">
        <v>3.4073099999999998</v>
      </c>
      <c r="G12" s="14"/>
      <c r="H12" s="14"/>
      <c r="I12" s="14"/>
      <c r="J12" s="14"/>
      <c r="K12" s="14"/>
      <c r="L12" s="12">
        <v>3.4073099999999998</v>
      </c>
      <c r="M12" s="14"/>
      <c r="N12" s="14"/>
      <c r="O12" s="14">
        <v>3.4073099999999998</v>
      </c>
      <c r="P12" s="14"/>
      <c r="Q12" s="14"/>
      <c r="R12" s="14"/>
      <c r="S12" s="12"/>
      <c r="T12" s="14"/>
      <c r="U12" s="14"/>
      <c r="V12" s="14"/>
    </row>
    <row r="13" spans="1:22" ht="22.9" customHeight="1">
      <c r="A13" s="23" t="s">
        <v>193</v>
      </c>
      <c r="B13" s="23" t="s">
        <v>196</v>
      </c>
      <c r="C13" s="23" t="s">
        <v>201</v>
      </c>
      <c r="D13" s="24" t="s">
        <v>230</v>
      </c>
      <c r="E13" s="13" t="s">
        <v>235</v>
      </c>
      <c r="F13" s="12">
        <v>0.40085999999999999</v>
      </c>
      <c r="G13" s="14"/>
      <c r="H13" s="14"/>
      <c r="I13" s="14"/>
      <c r="J13" s="14"/>
      <c r="K13" s="14"/>
      <c r="L13" s="12">
        <v>0.40085999999999999</v>
      </c>
      <c r="M13" s="14"/>
      <c r="N13" s="14"/>
      <c r="O13" s="14"/>
      <c r="P13" s="14">
        <v>0.40085999999999999</v>
      </c>
      <c r="Q13" s="14"/>
      <c r="R13" s="14"/>
      <c r="S13" s="12"/>
      <c r="T13" s="14"/>
      <c r="U13" s="14"/>
      <c r="V13" s="14"/>
    </row>
    <row r="14" spans="1:22" ht="22.9" customHeight="1">
      <c r="A14" s="23" t="s">
        <v>204</v>
      </c>
      <c r="B14" s="23" t="s">
        <v>207</v>
      </c>
      <c r="C14" s="23" t="s">
        <v>177</v>
      </c>
      <c r="D14" s="24" t="s">
        <v>230</v>
      </c>
      <c r="E14" s="13" t="s">
        <v>236</v>
      </c>
      <c r="F14" s="12">
        <v>4.8103199999999999</v>
      </c>
      <c r="G14" s="14"/>
      <c r="H14" s="14"/>
      <c r="I14" s="14"/>
      <c r="J14" s="14"/>
      <c r="K14" s="14"/>
      <c r="L14" s="12"/>
      <c r="M14" s="14"/>
      <c r="N14" s="14"/>
      <c r="O14" s="14"/>
      <c r="P14" s="14"/>
      <c r="Q14" s="14"/>
      <c r="R14" s="14">
        <v>4.8103199999999999</v>
      </c>
      <c r="S14" s="12"/>
      <c r="T14" s="14"/>
      <c r="U14" s="14"/>
      <c r="V14" s="14"/>
    </row>
    <row r="15" spans="1:22" ht="16.350000000000001" customHeight="1">
      <c r="A15" s="95" t="s">
        <v>282</v>
      </c>
      <c r="B15" s="95"/>
      <c r="C15" s="95"/>
      <c r="D15" s="95"/>
      <c r="E15" s="95"/>
      <c r="F15" s="4"/>
    </row>
  </sheetData>
  <mergeCells count="13">
    <mergeCell ref="A15:E15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spans="1:11" ht="16.350000000000001" customHeight="1">
      <c r="A1" s="4"/>
      <c r="K1" s="8" t="s">
        <v>346</v>
      </c>
    </row>
    <row r="2" spans="1:11" ht="46.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8.2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3" t="s">
        <v>33</v>
      </c>
      <c r="K3" s="83"/>
    </row>
    <row r="4" spans="1:11" ht="23.25" customHeight="1">
      <c r="A4" s="84" t="s">
        <v>159</v>
      </c>
      <c r="B4" s="84"/>
      <c r="C4" s="84"/>
      <c r="D4" s="84" t="s">
        <v>213</v>
      </c>
      <c r="E4" s="84" t="s">
        <v>214</v>
      </c>
      <c r="F4" s="84" t="s">
        <v>347</v>
      </c>
      <c r="G4" s="84" t="s">
        <v>348</v>
      </c>
      <c r="H4" s="84" t="s">
        <v>349</v>
      </c>
      <c r="I4" s="84" t="s">
        <v>350</v>
      </c>
      <c r="J4" s="84" t="s">
        <v>351</v>
      </c>
      <c r="K4" s="84" t="s">
        <v>352</v>
      </c>
    </row>
    <row r="5" spans="1:11" ht="17.25" customHeight="1">
      <c r="A5" s="10" t="s">
        <v>167</v>
      </c>
      <c r="B5" s="10" t="s">
        <v>168</v>
      </c>
      <c r="C5" s="10" t="s">
        <v>169</v>
      </c>
      <c r="D5" s="84"/>
      <c r="E5" s="84"/>
      <c r="F5" s="84"/>
      <c r="G5" s="84"/>
      <c r="H5" s="84"/>
      <c r="I5" s="84"/>
      <c r="J5" s="84"/>
      <c r="K5" s="84"/>
    </row>
    <row r="6" spans="1:11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</row>
    <row r="7" spans="1:11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</row>
    <row r="8" spans="1:11" ht="22.9" customHeight="1">
      <c r="A8" s="11"/>
      <c r="B8" s="11"/>
      <c r="C8" s="11"/>
      <c r="D8" s="22"/>
      <c r="E8" s="22"/>
      <c r="F8" s="15"/>
      <c r="G8" s="15"/>
      <c r="H8" s="15"/>
      <c r="I8" s="15"/>
      <c r="J8" s="15"/>
      <c r="K8" s="15"/>
    </row>
    <row r="9" spans="1:11" ht="22.9" customHeight="1">
      <c r="A9" s="23"/>
      <c r="B9" s="23"/>
      <c r="C9" s="23"/>
      <c r="D9" s="24"/>
      <c r="E9" s="13"/>
      <c r="F9" s="12"/>
      <c r="G9" s="14"/>
      <c r="H9" s="14"/>
      <c r="I9" s="14"/>
      <c r="J9" s="14"/>
      <c r="K9" s="14"/>
    </row>
    <row r="10" spans="1:11" ht="16.350000000000001" customHeight="1">
      <c r="A10" s="95" t="s">
        <v>282</v>
      </c>
      <c r="B10" s="95"/>
      <c r="C10" s="95"/>
      <c r="D10" s="95"/>
      <c r="E10" s="95"/>
    </row>
  </sheetData>
  <mergeCells count="13">
    <mergeCell ref="A10:E10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/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4"/>
      <c r="Q1" s="85" t="s">
        <v>353</v>
      </c>
      <c r="R1" s="85"/>
    </row>
    <row r="2" spans="1:18" ht="40.5" customHeight="1">
      <c r="A2" s="86" t="s">
        <v>19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" ht="24.2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 t="s">
        <v>33</v>
      </c>
      <c r="R3" s="83"/>
    </row>
    <row r="4" spans="1:18" ht="24.2" customHeight="1">
      <c r="A4" s="84" t="s">
        <v>159</v>
      </c>
      <c r="B4" s="84"/>
      <c r="C4" s="84"/>
      <c r="D4" s="84" t="s">
        <v>213</v>
      </c>
      <c r="E4" s="84" t="s">
        <v>214</v>
      </c>
      <c r="F4" s="84" t="s">
        <v>347</v>
      </c>
      <c r="G4" s="84" t="s">
        <v>354</v>
      </c>
      <c r="H4" s="84" t="s">
        <v>355</v>
      </c>
      <c r="I4" s="84" t="s">
        <v>356</v>
      </c>
      <c r="J4" s="84" t="s">
        <v>357</v>
      </c>
      <c r="K4" s="84" t="s">
        <v>358</v>
      </c>
      <c r="L4" s="84" t="s">
        <v>359</v>
      </c>
      <c r="M4" s="84" t="s">
        <v>360</v>
      </c>
      <c r="N4" s="84" t="s">
        <v>349</v>
      </c>
      <c r="O4" s="84" t="s">
        <v>361</v>
      </c>
      <c r="P4" s="84" t="s">
        <v>362</v>
      </c>
      <c r="Q4" s="84" t="s">
        <v>350</v>
      </c>
      <c r="R4" s="84" t="s">
        <v>352</v>
      </c>
    </row>
    <row r="5" spans="1:18" ht="21.6" customHeight="1">
      <c r="A5" s="10" t="s">
        <v>167</v>
      </c>
      <c r="B5" s="10" t="s">
        <v>168</v>
      </c>
      <c r="C5" s="10" t="s">
        <v>169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18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2.9" customHeight="1">
      <c r="A8" s="11"/>
      <c r="B8" s="11"/>
      <c r="C8" s="11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2.9" customHeight="1">
      <c r="A9" s="23"/>
      <c r="B9" s="23"/>
      <c r="C9" s="23"/>
      <c r="D9" s="24"/>
      <c r="E9" s="13"/>
      <c r="F9" s="1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6.350000000000001" customHeight="1">
      <c r="A10" s="95" t="s">
        <v>282</v>
      </c>
      <c r="B10" s="95"/>
      <c r="C10" s="95"/>
      <c r="D10" s="95"/>
      <c r="E10" s="95"/>
    </row>
  </sheetData>
  <mergeCells count="21">
    <mergeCell ref="O4:O5"/>
    <mergeCell ref="P4:P5"/>
    <mergeCell ref="Q4:Q5"/>
    <mergeCell ref="R4:R5"/>
    <mergeCell ref="A10:E10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workbookViewId="0">
      <selection activeCell="O13" sqref="O13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4"/>
      <c r="S1" s="85" t="s">
        <v>363</v>
      </c>
      <c r="T1" s="85"/>
    </row>
    <row r="2" spans="1:20" ht="36.200000000000003" customHeight="1">
      <c r="A2" s="86" t="s">
        <v>20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0" ht="24.2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 t="s">
        <v>33</v>
      </c>
      <c r="T3" s="83"/>
    </row>
    <row r="4" spans="1:20" ht="28.5" customHeight="1">
      <c r="A4" s="84" t="s">
        <v>159</v>
      </c>
      <c r="B4" s="84"/>
      <c r="C4" s="84"/>
      <c r="D4" s="84" t="s">
        <v>213</v>
      </c>
      <c r="E4" s="84" t="s">
        <v>214</v>
      </c>
      <c r="F4" s="84" t="s">
        <v>347</v>
      </c>
      <c r="G4" s="84" t="s">
        <v>217</v>
      </c>
      <c r="H4" s="84"/>
      <c r="I4" s="84"/>
      <c r="J4" s="84"/>
      <c r="K4" s="84"/>
      <c r="L4" s="84"/>
      <c r="M4" s="84"/>
      <c r="N4" s="84"/>
      <c r="O4" s="84"/>
      <c r="P4" s="84"/>
      <c r="Q4" s="84"/>
      <c r="R4" s="84" t="s">
        <v>220</v>
      </c>
      <c r="S4" s="84"/>
      <c r="T4" s="84"/>
    </row>
    <row r="5" spans="1:20" ht="36.200000000000003" customHeight="1">
      <c r="A5" s="10" t="s">
        <v>167</v>
      </c>
      <c r="B5" s="10" t="s">
        <v>168</v>
      </c>
      <c r="C5" s="10" t="s">
        <v>169</v>
      </c>
      <c r="D5" s="84"/>
      <c r="E5" s="84"/>
      <c r="F5" s="84"/>
      <c r="G5" s="10" t="s">
        <v>137</v>
      </c>
      <c r="H5" s="10" t="s">
        <v>364</v>
      </c>
      <c r="I5" s="10" t="s">
        <v>365</v>
      </c>
      <c r="J5" s="10" t="s">
        <v>366</v>
      </c>
      <c r="K5" s="10" t="s">
        <v>367</v>
      </c>
      <c r="L5" s="10" t="s">
        <v>368</v>
      </c>
      <c r="M5" s="10" t="s">
        <v>369</v>
      </c>
      <c r="N5" s="10" t="s">
        <v>370</v>
      </c>
      <c r="O5" s="10" t="s">
        <v>371</v>
      </c>
      <c r="P5" s="10" t="s">
        <v>372</v>
      </c>
      <c r="Q5" s="10" t="s">
        <v>373</v>
      </c>
      <c r="R5" s="10" t="s">
        <v>137</v>
      </c>
      <c r="S5" s="10" t="s">
        <v>308</v>
      </c>
      <c r="T5" s="10" t="s">
        <v>330</v>
      </c>
    </row>
    <row r="6" spans="1:20" ht="22.9" customHeight="1">
      <c r="A6" s="11"/>
      <c r="B6" s="11"/>
      <c r="C6" s="11"/>
      <c r="D6" s="11"/>
      <c r="E6" s="11" t="s">
        <v>137</v>
      </c>
      <c r="F6" s="17">
        <f>F7</f>
        <v>25.158000000000001</v>
      </c>
      <c r="G6" s="17">
        <f t="shared" ref="G6:Q7" si="0">G7</f>
        <v>25.158000000000001</v>
      </c>
      <c r="H6" s="17">
        <f t="shared" si="0"/>
        <v>12.58</v>
      </c>
      <c r="I6" s="17">
        <f t="shared" si="0"/>
        <v>2</v>
      </c>
      <c r="J6" s="17">
        <f t="shared" si="0"/>
        <v>2</v>
      </c>
      <c r="K6" s="17">
        <f t="shared" si="0"/>
        <v>0</v>
      </c>
      <c r="L6" s="17">
        <f t="shared" si="0"/>
        <v>3</v>
      </c>
      <c r="M6" s="17">
        <f t="shared" si="0"/>
        <v>2.8</v>
      </c>
      <c r="N6" s="17">
        <f t="shared" si="0"/>
        <v>0</v>
      </c>
      <c r="O6" s="17">
        <f t="shared" si="0"/>
        <v>0</v>
      </c>
      <c r="P6" s="17">
        <f t="shared" si="0"/>
        <v>0.3</v>
      </c>
      <c r="Q6" s="17">
        <f t="shared" si="0"/>
        <v>2.4779999999999998</v>
      </c>
      <c r="R6" s="17"/>
      <c r="S6" s="17"/>
      <c r="T6" s="17"/>
    </row>
    <row r="7" spans="1:20" ht="22.9" customHeight="1">
      <c r="A7" s="11"/>
      <c r="B7" s="11"/>
      <c r="C7" s="11"/>
      <c r="D7" s="18" t="s">
        <v>155</v>
      </c>
      <c r="E7" s="18" t="s">
        <v>5</v>
      </c>
      <c r="F7" s="17">
        <f>F8</f>
        <v>25.158000000000001</v>
      </c>
      <c r="G7" s="17">
        <f t="shared" si="0"/>
        <v>25.158000000000001</v>
      </c>
      <c r="H7" s="17">
        <f t="shared" si="0"/>
        <v>12.58</v>
      </c>
      <c r="I7" s="17">
        <f t="shared" si="0"/>
        <v>2</v>
      </c>
      <c r="J7" s="17">
        <f t="shared" si="0"/>
        <v>2</v>
      </c>
      <c r="K7" s="17">
        <f t="shared" si="0"/>
        <v>0</v>
      </c>
      <c r="L7" s="17">
        <f t="shared" si="0"/>
        <v>3</v>
      </c>
      <c r="M7" s="17">
        <f t="shared" si="0"/>
        <v>2.8</v>
      </c>
      <c r="N7" s="17">
        <f t="shared" si="0"/>
        <v>0</v>
      </c>
      <c r="O7" s="17">
        <f t="shared" si="0"/>
        <v>0</v>
      </c>
      <c r="P7" s="17">
        <f t="shared" si="0"/>
        <v>0.3</v>
      </c>
      <c r="Q7" s="17">
        <f t="shared" si="0"/>
        <v>2.4779999999999998</v>
      </c>
      <c r="R7" s="17"/>
      <c r="S7" s="17"/>
      <c r="T7" s="17"/>
    </row>
    <row r="8" spans="1:20" ht="22.9" customHeight="1">
      <c r="A8" s="11"/>
      <c r="B8" s="11"/>
      <c r="C8" s="11"/>
      <c r="D8" s="22" t="s">
        <v>156</v>
      </c>
      <c r="E8" s="22" t="s">
        <v>157</v>
      </c>
      <c r="F8" s="17">
        <f>SUM(F9:F10)</f>
        <v>25.158000000000001</v>
      </c>
      <c r="G8" s="17">
        <f t="shared" ref="G8:Q8" si="1">SUM(G9:G10)</f>
        <v>25.158000000000001</v>
      </c>
      <c r="H8" s="17">
        <f t="shared" si="1"/>
        <v>12.58</v>
      </c>
      <c r="I8" s="17">
        <f t="shared" si="1"/>
        <v>2</v>
      </c>
      <c r="J8" s="17">
        <f t="shared" si="1"/>
        <v>2</v>
      </c>
      <c r="K8" s="17">
        <f t="shared" si="1"/>
        <v>0</v>
      </c>
      <c r="L8" s="17">
        <f t="shared" si="1"/>
        <v>3</v>
      </c>
      <c r="M8" s="17">
        <f t="shared" si="1"/>
        <v>2.8</v>
      </c>
      <c r="N8" s="17">
        <f t="shared" si="1"/>
        <v>0</v>
      </c>
      <c r="O8" s="17">
        <f t="shared" si="1"/>
        <v>0</v>
      </c>
      <c r="P8" s="17">
        <f t="shared" si="1"/>
        <v>0.3</v>
      </c>
      <c r="Q8" s="17">
        <f t="shared" si="1"/>
        <v>2.4779999999999998</v>
      </c>
      <c r="R8" s="17"/>
      <c r="S8" s="17"/>
      <c r="T8" s="17"/>
    </row>
    <row r="9" spans="1:20" ht="22.9" customHeight="1">
      <c r="A9" s="23" t="s">
        <v>171</v>
      </c>
      <c r="B9" s="23" t="s">
        <v>174</v>
      </c>
      <c r="C9" s="23" t="s">
        <v>177</v>
      </c>
      <c r="D9" s="24" t="s">
        <v>230</v>
      </c>
      <c r="E9" s="13" t="s">
        <v>231</v>
      </c>
      <c r="F9" s="35">
        <v>10.128</v>
      </c>
      <c r="G9" s="36">
        <v>10.128</v>
      </c>
      <c r="H9" s="36">
        <v>4.88</v>
      </c>
      <c r="I9" s="36"/>
      <c r="J9" s="36"/>
      <c r="K9" s="36"/>
      <c r="L9" s="36"/>
      <c r="M9" s="36">
        <v>2.8</v>
      </c>
      <c r="N9" s="36"/>
      <c r="O9" s="36"/>
      <c r="P9" s="36"/>
      <c r="Q9" s="36">
        <v>2.448</v>
      </c>
      <c r="R9" s="36"/>
      <c r="S9" s="36"/>
      <c r="T9" s="36"/>
    </row>
    <row r="10" spans="1:20" ht="22.9" customHeight="1">
      <c r="A10" s="23">
        <v>201</v>
      </c>
      <c r="B10" s="23">
        <v>28</v>
      </c>
      <c r="C10" s="23">
        <v>99</v>
      </c>
      <c r="D10" s="24" t="s">
        <v>230</v>
      </c>
      <c r="E10" s="34" t="s">
        <v>592</v>
      </c>
      <c r="F10" s="37">
        <f>G10</f>
        <v>15.03</v>
      </c>
      <c r="G10" s="38">
        <f>SUM(H10:Q10)</f>
        <v>15.03</v>
      </c>
      <c r="H10" s="38">
        <f>'14商品服务'!G10+'14商品服务'!M10+'14商品服务'!O10+'14商品服务'!Z10+'14商品服务'!AB10+'14商品服务'!AE10</f>
        <v>7.7</v>
      </c>
      <c r="I10" s="38">
        <f>'14商品服务'!T10</f>
        <v>2</v>
      </c>
      <c r="J10" s="38">
        <f>'14商品服务'!U10</f>
        <v>2</v>
      </c>
      <c r="K10" s="38"/>
      <c r="L10" s="38">
        <f>'14商品服务'!AA10</f>
        <v>3</v>
      </c>
      <c r="M10" s="38">
        <f>'14商品服务'!V10</f>
        <v>0</v>
      </c>
      <c r="N10" s="38"/>
      <c r="O10" s="38"/>
      <c r="P10" s="38">
        <f>'14商品服务'!R10</f>
        <v>0.3</v>
      </c>
      <c r="Q10" s="38">
        <f>'14商品服务'!AG10</f>
        <v>0.03</v>
      </c>
      <c r="R10" s="38"/>
      <c r="S10" s="38"/>
      <c r="T10" s="38"/>
    </row>
    <row r="11" spans="1:20" ht="22.9" customHeight="1">
      <c r="A11" s="95" t="s">
        <v>282</v>
      </c>
      <c r="B11" s="95"/>
      <c r="C11" s="95"/>
      <c r="D11" s="95"/>
      <c r="E11" s="95"/>
      <c r="F11" s="95"/>
    </row>
  </sheetData>
  <mergeCells count="11">
    <mergeCell ref="A11:F11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zoomScale="115" zoomScaleNormal="115" workbookViewId="0">
      <selection activeCell="F12" sqref="F12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9" customHeight="1">
      <c r="A1" s="4"/>
      <c r="F1" s="4"/>
      <c r="AF1" s="85" t="s">
        <v>374</v>
      </c>
      <c r="AG1" s="85"/>
    </row>
    <row r="2" spans="1:33" ht="43.9" customHeight="1">
      <c r="A2" s="86" t="s">
        <v>21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33" ht="19.899999999999999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3" t="s">
        <v>33</v>
      </c>
      <c r="AG3" s="83"/>
    </row>
    <row r="4" spans="1:33" ht="24.95" customHeight="1">
      <c r="A4" s="84" t="s">
        <v>159</v>
      </c>
      <c r="B4" s="84"/>
      <c r="C4" s="84"/>
      <c r="D4" s="84" t="s">
        <v>213</v>
      </c>
      <c r="E4" s="84" t="s">
        <v>214</v>
      </c>
      <c r="F4" s="84" t="s">
        <v>375</v>
      </c>
      <c r="G4" s="84" t="s">
        <v>376</v>
      </c>
      <c r="H4" s="84" t="s">
        <v>377</v>
      </c>
      <c r="I4" s="84" t="s">
        <v>378</v>
      </c>
      <c r="J4" s="84" t="s">
        <v>379</v>
      </c>
      <c r="K4" s="84" t="s">
        <v>380</v>
      </c>
      <c r="L4" s="84" t="s">
        <v>381</v>
      </c>
      <c r="M4" s="84" t="s">
        <v>382</v>
      </c>
      <c r="N4" s="84" t="s">
        <v>383</v>
      </c>
      <c r="O4" s="84" t="s">
        <v>384</v>
      </c>
      <c r="P4" s="84" t="s">
        <v>385</v>
      </c>
      <c r="Q4" s="84" t="s">
        <v>370</v>
      </c>
      <c r="R4" s="84" t="s">
        <v>372</v>
      </c>
      <c r="S4" s="84" t="s">
        <v>386</v>
      </c>
      <c r="T4" s="84" t="s">
        <v>365</v>
      </c>
      <c r="U4" s="84" t="s">
        <v>366</v>
      </c>
      <c r="V4" s="84" t="s">
        <v>369</v>
      </c>
      <c r="W4" s="84" t="s">
        <v>387</v>
      </c>
      <c r="X4" s="84" t="s">
        <v>388</v>
      </c>
      <c r="Y4" s="84" t="s">
        <v>389</v>
      </c>
      <c r="Z4" s="84" t="s">
        <v>390</v>
      </c>
      <c r="AA4" s="84" t="s">
        <v>368</v>
      </c>
      <c r="AB4" s="84" t="s">
        <v>391</v>
      </c>
      <c r="AC4" s="84" t="s">
        <v>392</v>
      </c>
      <c r="AD4" s="84" t="s">
        <v>371</v>
      </c>
      <c r="AE4" s="84" t="s">
        <v>393</v>
      </c>
      <c r="AF4" s="84" t="s">
        <v>394</v>
      </c>
      <c r="AG4" s="84" t="s">
        <v>373</v>
      </c>
    </row>
    <row r="5" spans="1:33" ht="21.6" customHeight="1">
      <c r="A5" s="10" t="s">
        <v>167</v>
      </c>
      <c r="B5" s="10" t="s">
        <v>168</v>
      </c>
      <c r="C5" s="10" t="s">
        <v>169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</row>
    <row r="6" spans="1:33" ht="22.9" customHeight="1">
      <c r="A6" s="16"/>
      <c r="B6" s="20"/>
      <c r="C6" s="20"/>
      <c r="D6" s="13"/>
      <c r="E6" s="13" t="s">
        <v>137</v>
      </c>
      <c r="F6" s="17">
        <f>F7</f>
        <v>25.158000000000001</v>
      </c>
      <c r="G6" s="17">
        <f t="shared" ref="G6:AG7" si="0">G7</f>
        <v>2.5</v>
      </c>
      <c r="H6" s="17">
        <f t="shared" si="0"/>
        <v>0.5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1</v>
      </c>
      <c r="N6" s="17">
        <f t="shared" si="0"/>
        <v>0</v>
      </c>
      <c r="O6" s="17">
        <f t="shared" si="0"/>
        <v>0.2</v>
      </c>
      <c r="P6" s="17">
        <f t="shared" si="0"/>
        <v>1</v>
      </c>
      <c r="Q6" s="17">
        <f t="shared" si="0"/>
        <v>0</v>
      </c>
      <c r="R6" s="17">
        <f t="shared" si="0"/>
        <v>0.3</v>
      </c>
      <c r="S6" s="17">
        <f t="shared" si="0"/>
        <v>0.5</v>
      </c>
      <c r="T6" s="17">
        <f t="shared" si="0"/>
        <v>2</v>
      </c>
      <c r="U6" s="17">
        <f t="shared" si="0"/>
        <v>2</v>
      </c>
      <c r="V6" s="17">
        <f t="shared" si="0"/>
        <v>2.8</v>
      </c>
      <c r="W6" s="17">
        <f t="shared" si="0"/>
        <v>0</v>
      </c>
      <c r="X6" s="17">
        <f t="shared" si="0"/>
        <v>0</v>
      </c>
      <c r="Y6" s="17">
        <f t="shared" si="0"/>
        <v>0</v>
      </c>
      <c r="Z6" s="17">
        <f t="shared" si="0"/>
        <v>1.2</v>
      </c>
      <c r="AA6" s="17">
        <f t="shared" si="0"/>
        <v>3</v>
      </c>
      <c r="AB6" s="17">
        <f t="shared" si="0"/>
        <v>1.68</v>
      </c>
      <c r="AC6" s="17">
        <f t="shared" si="0"/>
        <v>0</v>
      </c>
      <c r="AD6" s="17">
        <f t="shared" si="0"/>
        <v>0</v>
      </c>
      <c r="AE6" s="17">
        <f t="shared" si="0"/>
        <v>4</v>
      </c>
      <c r="AF6" s="17">
        <f t="shared" si="0"/>
        <v>0</v>
      </c>
      <c r="AG6" s="17">
        <f t="shared" si="0"/>
        <v>2.4779999999999998</v>
      </c>
    </row>
    <row r="7" spans="1:33" ht="22.9" customHeight="1">
      <c r="A7" s="11"/>
      <c r="B7" s="11"/>
      <c r="C7" s="11"/>
      <c r="D7" s="18" t="s">
        <v>155</v>
      </c>
      <c r="E7" s="18" t="s">
        <v>5</v>
      </c>
      <c r="F7" s="17">
        <f>F8</f>
        <v>25.158000000000001</v>
      </c>
      <c r="G7" s="17">
        <f t="shared" si="0"/>
        <v>2.5</v>
      </c>
      <c r="H7" s="17">
        <f t="shared" si="0"/>
        <v>0.5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1</v>
      </c>
      <c r="N7" s="17">
        <f t="shared" si="0"/>
        <v>0</v>
      </c>
      <c r="O7" s="17">
        <f t="shared" si="0"/>
        <v>0.2</v>
      </c>
      <c r="P7" s="17">
        <f t="shared" si="0"/>
        <v>1</v>
      </c>
      <c r="Q7" s="17">
        <f t="shared" si="0"/>
        <v>0</v>
      </c>
      <c r="R7" s="17">
        <f t="shared" si="0"/>
        <v>0.3</v>
      </c>
      <c r="S7" s="17">
        <f t="shared" si="0"/>
        <v>0.5</v>
      </c>
      <c r="T7" s="17">
        <f t="shared" si="0"/>
        <v>2</v>
      </c>
      <c r="U7" s="17">
        <f t="shared" si="0"/>
        <v>2</v>
      </c>
      <c r="V7" s="17">
        <f t="shared" si="0"/>
        <v>2.8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17">
        <f t="shared" si="0"/>
        <v>1.2</v>
      </c>
      <c r="AA7" s="17">
        <f t="shared" si="0"/>
        <v>3</v>
      </c>
      <c r="AB7" s="17">
        <f t="shared" si="0"/>
        <v>1.68</v>
      </c>
      <c r="AC7" s="17">
        <f t="shared" si="0"/>
        <v>0</v>
      </c>
      <c r="AD7" s="17">
        <f t="shared" si="0"/>
        <v>0</v>
      </c>
      <c r="AE7" s="17">
        <f t="shared" si="0"/>
        <v>4</v>
      </c>
      <c r="AF7" s="17">
        <f t="shared" si="0"/>
        <v>0</v>
      </c>
      <c r="AG7" s="17">
        <f t="shared" si="0"/>
        <v>2.4779999999999998</v>
      </c>
    </row>
    <row r="8" spans="1:33" ht="22.9" customHeight="1">
      <c r="A8" s="11"/>
      <c r="B8" s="11"/>
      <c r="C8" s="11"/>
      <c r="D8" s="22" t="s">
        <v>156</v>
      </c>
      <c r="E8" s="42" t="s">
        <v>157</v>
      </c>
      <c r="F8" s="43">
        <f>SUM(F9:F10)</f>
        <v>25.158000000000001</v>
      </c>
      <c r="G8" s="17">
        <f>SUM(G9:G10)</f>
        <v>2.5</v>
      </c>
      <c r="H8" s="17">
        <f t="shared" ref="H8:AG8" si="1">SUM(H9:H10)</f>
        <v>0.5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1</v>
      </c>
      <c r="N8" s="17">
        <f t="shared" si="1"/>
        <v>0</v>
      </c>
      <c r="O8" s="17">
        <f t="shared" si="1"/>
        <v>0.2</v>
      </c>
      <c r="P8" s="17">
        <f t="shared" si="1"/>
        <v>1</v>
      </c>
      <c r="Q8" s="17">
        <f t="shared" si="1"/>
        <v>0</v>
      </c>
      <c r="R8" s="17">
        <f t="shared" si="1"/>
        <v>0.3</v>
      </c>
      <c r="S8" s="17">
        <f t="shared" si="1"/>
        <v>0.5</v>
      </c>
      <c r="T8" s="17">
        <f t="shared" si="1"/>
        <v>2</v>
      </c>
      <c r="U8" s="17">
        <f t="shared" si="1"/>
        <v>2</v>
      </c>
      <c r="V8" s="17">
        <f t="shared" si="1"/>
        <v>2.8</v>
      </c>
      <c r="W8" s="17">
        <f t="shared" si="1"/>
        <v>0</v>
      </c>
      <c r="X8" s="17">
        <f t="shared" si="1"/>
        <v>0</v>
      </c>
      <c r="Y8" s="17">
        <f t="shared" si="1"/>
        <v>0</v>
      </c>
      <c r="Z8" s="17">
        <f t="shared" si="1"/>
        <v>1.2</v>
      </c>
      <c r="AA8" s="17">
        <f t="shared" si="1"/>
        <v>3</v>
      </c>
      <c r="AB8" s="17">
        <f t="shared" si="1"/>
        <v>1.68</v>
      </c>
      <c r="AC8" s="17">
        <f t="shared" si="1"/>
        <v>0</v>
      </c>
      <c r="AD8" s="17">
        <f t="shared" si="1"/>
        <v>0</v>
      </c>
      <c r="AE8" s="17">
        <f t="shared" si="1"/>
        <v>4</v>
      </c>
      <c r="AF8" s="17">
        <f t="shared" si="1"/>
        <v>0</v>
      </c>
      <c r="AG8" s="17">
        <f t="shared" si="1"/>
        <v>2.4779999999999998</v>
      </c>
    </row>
    <row r="9" spans="1:33" ht="22.9" customHeight="1">
      <c r="A9" s="23" t="s">
        <v>171</v>
      </c>
      <c r="B9" s="23" t="s">
        <v>174</v>
      </c>
      <c r="C9" s="23" t="s">
        <v>177</v>
      </c>
      <c r="D9" s="40" t="s">
        <v>230</v>
      </c>
      <c r="E9" s="44" t="s">
        <v>231</v>
      </c>
      <c r="F9" s="38">
        <v>10.128</v>
      </c>
      <c r="G9" s="41">
        <v>1</v>
      </c>
      <c r="H9" s="14">
        <v>0.5</v>
      </c>
      <c r="I9" s="14"/>
      <c r="J9" s="14"/>
      <c r="K9" s="14"/>
      <c r="L9" s="14"/>
      <c r="M9" s="14"/>
      <c r="N9" s="14"/>
      <c r="O9" s="14"/>
      <c r="P9" s="14">
        <v>1</v>
      </c>
      <c r="Q9" s="14"/>
      <c r="R9" s="14"/>
      <c r="S9" s="14">
        <v>0.5</v>
      </c>
      <c r="T9" s="14"/>
      <c r="U9" s="14"/>
      <c r="V9" s="14">
        <v>2.8</v>
      </c>
      <c r="W9" s="14"/>
      <c r="X9" s="14"/>
      <c r="Y9" s="14"/>
      <c r="Z9" s="14"/>
      <c r="AA9" s="14"/>
      <c r="AB9" s="14">
        <v>1.38</v>
      </c>
      <c r="AC9" s="14"/>
      <c r="AD9" s="14"/>
      <c r="AE9" s="14">
        <v>0.5</v>
      </c>
      <c r="AF9" s="14"/>
      <c r="AG9" s="14">
        <v>2.448</v>
      </c>
    </row>
    <row r="10" spans="1:33" ht="22.9" customHeight="1">
      <c r="A10" s="23">
        <v>201</v>
      </c>
      <c r="B10" s="23">
        <v>28</v>
      </c>
      <c r="C10" s="23">
        <v>99</v>
      </c>
      <c r="D10" s="40" t="s">
        <v>230</v>
      </c>
      <c r="E10" s="44" t="s">
        <v>592</v>
      </c>
      <c r="F10" s="38">
        <f>SUM(G10:AG10)</f>
        <v>15.03</v>
      </c>
      <c r="G10" s="41">
        <v>1.5</v>
      </c>
      <c r="H10" s="14"/>
      <c r="I10" s="14"/>
      <c r="J10" s="14"/>
      <c r="K10" s="14"/>
      <c r="L10" s="14"/>
      <c r="M10" s="14">
        <v>1</v>
      </c>
      <c r="N10" s="14"/>
      <c r="O10" s="14">
        <v>0.2</v>
      </c>
      <c r="P10" s="14"/>
      <c r="Q10" s="14"/>
      <c r="R10" s="14">
        <v>0.3</v>
      </c>
      <c r="S10" s="14"/>
      <c r="T10" s="14">
        <v>2</v>
      </c>
      <c r="U10" s="14">
        <v>2</v>
      </c>
      <c r="V10" s="14"/>
      <c r="W10" s="14"/>
      <c r="X10" s="14"/>
      <c r="Y10" s="14"/>
      <c r="Z10" s="14">
        <v>1.2</v>
      </c>
      <c r="AA10" s="14">
        <v>3</v>
      </c>
      <c r="AB10" s="14">
        <v>0.3</v>
      </c>
      <c r="AC10" s="14"/>
      <c r="AD10" s="14"/>
      <c r="AE10" s="14">
        <v>3.5</v>
      </c>
      <c r="AF10" s="14"/>
      <c r="AG10" s="14">
        <v>0.03</v>
      </c>
    </row>
    <row r="11" spans="1:33" ht="16.350000000000001" customHeight="1">
      <c r="A11" s="95" t="s">
        <v>282</v>
      </c>
      <c r="B11" s="95"/>
      <c r="C11" s="95"/>
      <c r="D11" s="95"/>
      <c r="E11" s="95"/>
      <c r="AG11" s="39"/>
    </row>
  </sheetData>
  <mergeCells count="36">
    <mergeCell ref="AE4:AE5"/>
    <mergeCell ref="AF4:AF5"/>
    <mergeCell ref="AG4:AG5"/>
    <mergeCell ref="A11:E11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AD4:AD5"/>
    <mergeCell ref="K4:K5"/>
    <mergeCell ref="L4:L5"/>
    <mergeCell ref="M4:M5"/>
    <mergeCell ref="N4:N5"/>
    <mergeCell ref="P4:P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17" sqref="E17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4"/>
      <c r="G1" s="85" t="s">
        <v>395</v>
      </c>
      <c r="H1" s="85"/>
    </row>
    <row r="2" spans="1:8" ht="33.6" customHeight="1">
      <c r="A2" s="86" t="s">
        <v>22</v>
      </c>
      <c r="B2" s="86"/>
      <c r="C2" s="86"/>
      <c r="D2" s="86"/>
      <c r="E2" s="86"/>
      <c r="F2" s="86"/>
      <c r="G2" s="86"/>
      <c r="H2" s="86"/>
    </row>
    <row r="3" spans="1:8" ht="24.2" customHeight="1">
      <c r="A3" s="82" t="s">
        <v>32</v>
      </c>
      <c r="B3" s="82"/>
      <c r="C3" s="82"/>
      <c r="D3" s="82"/>
      <c r="E3" s="82"/>
      <c r="F3" s="82"/>
      <c r="G3" s="82"/>
      <c r="H3" s="9" t="s">
        <v>33</v>
      </c>
    </row>
    <row r="4" spans="1:8" ht="23.25" customHeight="1">
      <c r="A4" s="84" t="s">
        <v>396</v>
      </c>
      <c r="B4" s="84" t="s">
        <v>397</v>
      </c>
      <c r="C4" s="84" t="s">
        <v>398</v>
      </c>
      <c r="D4" s="84" t="s">
        <v>399</v>
      </c>
      <c r="E4" s="84" t="s">
        <v>400</v>
      </c>
      <c r="F4" s="84"/>
      <c r="G4" s="84"/>
      <c r="H4" s="84" t="s">
        <v>401</v>
      </c>
    </row>
    <row r="5" spans="1:8" ht="25.9" customHeight="1">
      <c r="A5" s="84"/>
      <c r="B5" s="84"/>
      <c r="C5" s="84"/>
      <c r="D5" s="84"/>
      <c r="E5" s="10" t="s">
        <v>139</v>
      </c>
      <c r="F5" s="10" t="s">
        <v>402</v>
      </c>
      <c r="G5" s="10" t="s">
        <v>403</v>
      </c>
      <c r="H5" s="84"/>
    </row>
    <row r="6" spans="1:8" ht="22.9" customHeight="1">
      <c r="A6" s="11"/>
      <c r="B6" s="11" t="s">
        <v>137</v>
      </c>
      <c r="C6" s="17">
        <v>2.75</v>
      </c>
      <c r="D6" s="15"/>
      <c r="E6" s="15"/>
      <c r="F6" s="15"/>
      <c r="G6" s="15"/>
      <c r="H6" s="17">
        <v>2.75</v>
      </c>
    </row>
    <row r="7" spans="1:8" ht="22.9" customHeight="1">
      <c r="A7" s="18" t="s">
        <v>155</v>
      </c>
      <c r="B7" s="18" t="s">
        <v>5</v>
      </c>
      <c r="C7" s="17">
        <v>2.75</v>
      </c>
      <c r="D7" s="15"/>
      <c r="E7" s="15"/>
      <c r="F7" s="15"/>
      <c r="G7" s="15"/>
      <c r="H7" s="17">
        <v>2.75</v>
      </c>
    </row>
    <row r="8" spans="1:8" ht="22.9" customHeight="1">
      <c r="A8" s="24" t="s">
        <v>156</v>
      </c>
      <c r="B8" s="24" t="s">
        <v>157</v>
      </c>
      <c r="C8" s="14">
        <v>2.75</v>
      </c>
      <c r="D8" s="14"/>
      <c r="E8" s="12"/>
      <c r="F8" s="14"/>
      <c r="G8" s="14"/>
      <c r="H8" s="14">
        <v>2.75</v>
      </c>
    </row>
    <row r="9" spans="1:8" ht="16.350000000000001" customHeight="1">
      <c r="A9" s="95" t="s">
        <v>282</v>
      </c>
      <c r="B9" s="95"/>
      <c r="C9" s="95"/>
    </row>
  </sheetData>
  <mergeCells count="10">
    <mergeCell ref="A9:C9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4"/>
      <c r="G1" s="85" t="s">
        <v>404</v>
      </c>
      <c r="H1" s="85"/>
    </row>
    <row r="2" spans="1:8" ht="38.85" customHeight="1">
      <c r="A2" s="86" t="s">
        <v>23</v>
      </c>
      <c r="B2" s="86"/>
      <c r="C2" s="86"/>
      <c r="D2" s="86"/>
      <c r="E2" s="86"/>
      <c r="F2" s="86"/>
      <c r="G2" s="86"/>
      <c r="H2" s="86"/>
    </row>
    <row r="3" spans="1:8" ht="24.2" customHeight="1">
      <c r="A3" s="82" t="s">
        <v>32</v>
      </c>
      <c r="B3" s="82"/>
      <c r="C3" s="82"/>
      <c r="D3" s="82"/>
      <c r="E3" s="82"/>
      <c r="F3" s="82"/>
      <c r="G3" s="82"/>
      <c r="H3" s="9" t="s">
        <v>33</v>
      </c>
    </row>
    <row r="4" spans="1:8" ht="23.25" customHeight="1">
      <c r="A4" s="84" t="s">
        <v>160</v>
      </c>
      <c r="B4" s="84" t="s">
        <v>161</v>
      </c>
      <c r="C4" s="84" t="s">
        <v>137</v>
      </c>
      <c r="D4" s="84" t="s">
        <v>405</v>
      </c>
      <c r="E4" s="84"/>
      <c r="F4" s="84"/>
      <c r="G4" s="84"/>
      <c r="H4" s="84" t="s">
        <v>163</v>
      </c>
    </row>
    <row r="5" spans="1:8" ht="19.899999999999999" customHeight="1">
      <c r="A5" s="84"/>
      <c r="B5" s="84"/>
      <c r="C5" s="84"/>
      <c r="D5" s="84" t="s">
        <v>139</v>
      </c>
      <c r="E5" s="84" t="s">
        <v>260</v>
      </c>
      <c r="F5" s="84"/>
      <c r="G5" s="84" t="s">
        <v>261</v>
      </c>
      <c r="H5" s="84"/>
    </row>
    <row r="6" spans="1:8" ht="27.6" customHeight="1">
      <c r="A6" s="84"/>
      <c r="B6" s="84"/>
      <c r="C6" s="84"/>
      <c r="D6" s="84"/>
      <c r="E6" s="10" t="s">
        <v>239</v>
      </c>
      <c r="F6" s="10" t="s">
        <v>224</v>
      </c>
      <c r="G6" s="84"/>
      <c r="H6" s="84"/>
    </row>
    <row r="7" spans="1:8" ht="22.9" customHeight="1">
      <c r="A7" s="11"/>
      <c r="B7" s="16" t="s">
        <v>137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22"/>
      <c r="B9" s="22"/>
      <c r="C9" s="15"/>
      <c r="D9" s="15"/>
      <c r="E9" s="15"/>
      <c r="F9" s="15"/>
      <c r="G9" s="15"/>
      <c r="H9" s="15"/>
    </row>
    <row r="10" spans="1:8" ht="22.9" customHeight="1">
      <c r="A10" s="22"/>
      <c r="B10" s="22"/>
      <c r="C10" s="15"/>
      <c r="D10" s="15"/>
      <c r="E10" s="15"/>
      <c r="F10" s="15"/>
      <c r="G10" s="15"/>
      <c r="H10" s="15"/>
    </row>
    <row r="11" spans="1:8" ht="22.9" customHeight="1">
      <c r="A11" s="22"/>
      <c r="B11" s="22"/>
      <c r="C11" s="15"/>
      <c r="D11" s="15"/>
      <c r="E11" s="15"/>
      <c r="F11" s="15"/>
      <c r="G11" s="15"/>
      <c r="H11" s="15"/>
    </row>
    <row r="12" spans="1:8" ht="22.9" customHeight="1">
      <c r="A12" s="24"/>
      <c r="B12" s="24"/>
      <c r="C12" s="12"/>
      <c r="D12" s="12"/>
      <c r="E12" s="14"/>
      <c r="F12" s="14"/>
      <c r="G12" s="14"/>
      <c r="H12" s="14"/>
    </row>
    <row r="13" spans="1:8" ht="16.350000000000001" customHeight="1">
      <c r="A13" s="95" t="s">
        <v>282</v>
      </c>
      <c r="B13" s="95"/>
      <c r="C13" s="95"/>
    </row>
  </sheetData>
  <mergeCells count="12">
    <mergeCell ref="A13:C13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4"/>
      <c r="S1" s="85" t="s">
        <v>406</v>
      </c>
      <c r="T1" s="85"/>
    </row>
    <row r="2" spans="1:20" ht="47.45" customHeight="1">
      <c r="A2" s="86" t="s">
        <v>24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20" ht="24.2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 t="s">
        <v>33</v>
      </c>
      <c r="T3" s="83"/>
    </row>
    <row r="4" spans="1:20" ht="27.95" customHeight="1">
      <c r="A4" s="84" t="s">
        <v>159</v>
      </c>
      <c r="B4" s="84"/>
      <c r="C4" s="84"/>
      <c r="D4" s="84" t="s">
        <v>213</v>
      </c>
      <c r="E4" s="84" t="s">
        <v>214</v>
      </c>
      <c r="F4" s="84" t="s">
        <v>215</v>
      </c>
      <c r="G4" s="84" t="s">
        <v>216</v>
      </c>
      <c r="H4" s="84" t="s">
        <v>217</v>
      </c>
      <c r="I4" s="84" t="s">
        <v>218</v>
      </c>
      <c r="J4" s="84" t="s">
        <v>219</v>
      </c>
      <c r="K4" s="84" t="s">
        <v>220</v>
      </c>
      <c r="L4" s="84" t="s">
        <v>221</v>
      </c>
      <c r="M4" s="84" t="s">
        <v>222</v>
      </c>
      <c r="N4" s="84" t="s">
        <v>223</v>
      </c>
      <c r="O4" s="84" t="s">
        <v>224</v>
      </c>
      <c r="P4" s="84" t="s">
        <v>225</v>
      </c>
      <c r="Q4" s="84" t="s">
        <v>226</v>
      </c>
      <c r="R4" s="84" t="s">
        <v>227</v>
      </c>
      <c r="S4" s="84" t="s">
        <v>228</v>
      </c>
      <c r="T4" s="84" t="s">
        <v>229</v>
      </c>
    </row>
    <row r="5" spans="1:20" ht="20.25" customHeight="1">
      <c r="A5" s="10" t="s">
        <v>167</v>
      </c>
      <c r="B5" s="10" t="s">
        <v>168</v>
      </c>
      <c r="C5" s="10" t="s">
        <v>169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21"/>
      <c r="B8" s="21"/>
      <c r="C8" s="21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23"/>
      <c r="B9" s="23"/>
      <c r="C9" s="23"/>
      <c r="D9" s="24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ht="16.350000000000001" customHeight="1">
      <c r="A10" s="95" t="s">
        <v>282</v>
      </c>
      <c r="B10" s="95"/>
      <c r="C10" s="95"/>
      <c r="D10" s="95"/>
      <c r="E10" s="95"/>
      <c r="F10" s="95"/>
    </row>
  </sheetData>
  <mergeCells count="23">
    <mergeCell ref="T4:T5"/>
    <mergeCell ref="A10:F10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4"/>
      <c r="B1" s="79" t="s">
        <v>6</v>
      </c>
      <c r="C1" s="79"/>
    </row>
    <row r="2" spans="1:3" ht="24.95" customHeight="1">
      <c r="B2" s="79"/>
      <c r="C2" s="79"/>
    </row>
    <row r="3" spans="1:3" ht="31.15" customHeight="1">
      <c r="B3" s="80" t="s">
        <v>7</v>
      </c>
      <c r="C3" s="80"/>
    </row>
    <row r="4" spans="1:3" ht="32.65" customHeight="1">
      <c r="B4" s="5">
        <v>1</v>
      </c>
      <c r="C4" s="6" t="s">
        <v>8</v>
      </c>
    </row>
    <row r="5" spans="1:3" ht="32.65" customHeight="1">
      <c r="B5" s="5">
        <v>2</v>
      </c>
      <c r="C5" s="7" t="s">
        <v>9</v>
      </c>
    </row>
    <row r="6" spans="1:3" ht="32.65" customHeight="1">
      <c r="B6" s="5">
        <v>3</v>
      </c>
      <c r="C6" s="6" t="s">
        <v>10</v>
      </c>
    </row>
    <row r="7" spans="1:3" ht="32.65" customHeight="1">
      <c r="B7" s="5">
        <v>4</v>
      </c>
      <c r="C7" s="6" t="s">
        <v>11</v>
      </c>
    </row>
    <row r="8" spans="1:3" ht="32.65" customHeight="1">
      <c r="B8" s="5">
        <v>5</v>
      </c>
      <c r="C8" s="6" t="s">
        <v>12</v>
      </c>
    </row>
    <row r="9" spans="1:3" ht="32.65" customHeight="1">
      <c r="B9" s="5">
        <v>6</v>
      </c>
      <c r="C9" s="6" t="s">
        <v>13</v>
      </c>
    </row>
    <row r="10" spans="1:3" ht="32.65" customHeight="1">
      <c r="B10" s="5">
        <v>7</v>
      </c>
      <c r="C10" s="6" t="s">
        <v>14</v>
      </c>
    </row>
    <row r="11" spans="1:3" ht="32.65" customHeight="1">
      <c r="B11" s="5">
        <v>8</v>
      </c>
      <c r="C11" s="6" t="s">
        <v>15</v>
      </c>
    </row>
    <row r="12" spans="1:3" ht="32.65" customHeight="1">
      <c r="B12" s="5">
        <v>9</v>
      </c>
      <c r="C12" s="6" t="s">
        <v>16</v>
      </c>
    </row>
    <row r="13" spans="1:3" ht="32.65" customHeight="1">
      <c r="B13" s="5">
        <v>10</v>
      </c>
      <c r="C13" s="6" t="s">
        <v>17</v>
      </c>
    </row>
    <row r="14" spans="1:3" ht="32.65" customHeight="1">
      <c r="B14" s="5">
        <v>11</v>
      </c>
      <c r="C14" s="6" t="s">
        <v>18</v>
      </c>
    </row>
    <row r="15" spans="1:3" ht="32.65" customHeight="1">
      <c r="B15" s="5">
        <v>12</v>
      </c>
      <c r="C15" s="6" t="s">
        <v>19</v>
      </c>
    </row>
    <row r="16" spans="1:3" ht="32.65" customHeight="1">
      <c r="B16" s="5">
        <v>13</v>
      </c>
      <c r="C16" s="6" t="s">
        <v>20</v>
      </c>
    </row>
    <row r="17" spans="2:3" ht="32.65" customHeight="1">
      <c r="B17" s="5">
        <v>14</v>
      </c>
      <c r="C17" s="6" t="s">
        <v>21</v>
      </c>
    </row>
    <row r="18" spans="2:3" ht="32.65" customHeight="1">
      <c r="B18" s="5">
        <v>15</v>
      </c>
      <c r="C18" s="6" t="s">
        <v>22</v>
      </c>
    </row>
    <row r="19" spans="2:3" ht="32.65" customHeight="1">
      <c r="B19" s="5">
        <v>16</v>
      </c>
      <c r="C19" s="6" t="s">
        <v>23</v>
      </c>
    </row>
    <row r="20" spans="2:3" ht="32.65" customHeight="1">
      <c r="B20" s="5">
        <v>17</v>
      </c>
      <c r="C20" s="6" t="s">
        <v>24</v>
      </c>
    </row>
    <row r="21" spans="2:3" ht="32.65" customHeight="1">
      <c r="B21" s="5">
        <v>18</v>
      </c>
      <c r="C21" s="6" t="s">
        <v>25</v>
      </c>
    </row>
    <row r="22" spans="2:3" ht="32.65" customHeight="1">
      <c r="B22" s="5">
        <v>19</v>
      </c>
      <c r="C22" s="6" t="s">
        <v>26</v>
      </c>
    </row>
    <row r="23" spans="2:3" ht="32.65" customHeight="1">
      <c r="B23" s="5">
        <v>20</v>
      </c>
      <c r="C23" s="6" t="s">
        <v>27</v>
      </c>
    </row>
    <row r="24" spans="2:3" ht="32.65" customHeight="1">
      <c r="B24" s="5">
        <v>21</v>
      </c>
      <c r="C24" s="6" t="s">
        <v>28</v>
      </c>
    </row>
    <row r="25" spans="2:3" ht="32.65" customHeight="1">
      <c r="B25" s="5">
        <v>22</v>
      </c>
      <c r="C25" s="6" t="s">
        <v>29</v>
      </c>
    </row>
    <row r="26" spans="2:3" ht="32.65" customHeight="1">
      <c r="B26" s="5">
        <v>23</v>
      </c>
      <c r="C26" s="6" t="s">
        <v>30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4"/>
      <c r="S1" s="85" t="s">
        <v>407</v>
      </c>
      <c r="T1" s="85"/>
    </row>
    <row r="2" spans="1:20" ht="47.45" customHeight="1">
      <c r="A2" s="86" t="s">
        <v>25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0" ht="21.6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 t="s">
        <v>33</v>
      </c>
      <c r="T3" s="83"/>
    </row>
    <row r="4" spans="1:20" ht="29.25" customHeight="1">
      <c r="A4" s="84" t="s">
        <v>159</v>
      </c>
      <c r="B4" s="84"/>
      <c r="C4" s="84"/>
      <c r="D4" s="84" t="s">
        <v>213</v>
      </c>
      <c r="E4" s="84" t="s">
        <v>214</v>
      </c>
      <c r="F4" s="84" t="s">
        <v>238</v>
      </c>
      <c r="G4" s="84" t="s">
        <v>162</v>
      </c>
      <c r="H4" s="84"/>
      <c r="I4" s="84"/>
      <c r="J4" s="84"/>
      <c r="K4" s="84" t="s">
        <v>163</v>
      </c>
      <c r="L4" s="84"/>
      <c r="M4" s="84"/>
      <c r="N4" s="84"/>
      <c r="O4" s="84"/>
      <c r="P4" s="84"/>
      <c r="Q4" s="84"/>
      <c r="R4" s="84"/>
      <c r="S4" s="84"/>
      <c r="T4" s="84"/>
    </row>
    <row r="5" spans="1:20" ht="50.1" customHeight="1">
      <c r="A5" s="10" t="s">
        <v>167</v>
      </c>
      <c r="B5" s="10" t="s">
        <v>168</v>
      </c>
      <c r="C5" s="10" t="s">
        <v>169</v>
      </c>
      <c r="D5" s="84"/>
      <c r="E5" s="84"/>
      <c r="F5" s="84"/>
      <c r="G5" s="10" t="s">
        <v>137</v>
      </c>
      <c r="H5" s="10" t="s">
        <v>239</v>
      </c>
      <c r="I5" s="10" t="s">
        <v>240</v>
      </c>
      <c r="J5" s="10" t="s">
        <v>224</v>
      </c>
      <c r="K5" s="10" t="s">
        <v>137</v>
      </c>
      <c r="L5" s="10" t="s">
        <v>242</v>
      </c>
      <c r="M5" s="10" t="s">
        <v>243</v>
      </c>
      <c r="N5" s="10" t="s">
        <v>226</v>
      </c>
      <c r="O5" s="10" t="s">
        <v>244</v>
      </c>
      <c r="P5" s="10" t="s">
        <v>245</v>
      </c>
      <c r="Q5" s="10" t="s">
        <v>246</v>
      </c>
      <c r="R5" s="10" t="s">
        <v>222</v>
      </c>
      <c r="S5" s="10" t="s">
        <v>225</v>
      </c>
      <c r="T5" s="10" t="s">
        <v>229</v>
      </c>
    </row>
    <row r="6" spans="1:20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21"/>
      <c r="B8" s="21"/>
      <c r="C8" s="21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23"/>
      <c r="B9" s="23"/>
      <c r="C9" s="23"/>
      <c r="D9" s="24"/>
      <c r="E9" s="25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6.350000000000001" customHeight="1">
      <c r="A10" s="95" t="s">
        <v>282</v>
      </c>
      <c r="B10" s="95"/>
      <c r="C10" s="95"/>
      <c r="D10" s="95"/>
      <c r="E10" s="95"/>
      <c r="F10" s="95"/>
      <c r="G10" s="95"/>
    </row>
  </sheetData>
  <mergeCells count="11">
    <mergeCell ref="A10:G10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4"/>
      <c r="H1" s="8" t="s">
        <v>408</v>
      </c>
    </row>
    <row r="2" spans="1:8" ht="38.85" customHeight="1">
      <c r="A2" s="86" t="s">
        <v>26</v>
      </c>
      <c r="B2" s="86"/>
      <c r="C2" s="86"/>
      <c r="D2" s="86"/>
      <c r="E2" s="86"/>
      <c r="F2" s="86"/>
      <c r="G2" s="86"/>
      <c r="H2" s="86"/>
    </row>
    <row r="3" spans="1:8" ht="24.2" customHeight="1">
      <c r="A3" s="82" t="s">
        <v>32</v>
      </c>
      <c r="B3" s="82"/>
      <c r="C3" s="82"/>
      <c r="D3" s="82"/>
      <c r="E3" s="82"/>
      <c r="F3" s="82"/>
      <c r="G3" s="82"/>
      <c r="H3" s="9" t="s">
        <v>33</v>
      </c>
    </row>
    <row r="4" spans="1:8" ht="19.899999999999999" customHeight="1">
      <c r="A4" s="84" t="s">
        <v>160</v>
      </c>
      <c r="B4" s="84" t="s">
        <v>161</v>
      </c>
      <c r="C4" s="84" t="s">
        <v>137</v>
      </c>
      <c r="D4" s="84" t="s">
        <v>409</v>
      </c>
      <c r="E4" s="84"/>
      <c r="F4" s="84"/>
      <c r="G4" s="84"/>
      <c r="H4" s="84" t="s">
        <v>163</v>
      </c>
    </row>
    <row r="5" spans="1:8" ht="23.25" customHeight="1">
      <c r="A5" s="84"/>
      <c r="B5" s="84"/>
      <c r="C5" s="84"/>
      <c r="D5" s="84" t="s">
        <v>139</v>
      </c>
      <c r="E5" s="84" t="s">
        <v>260</v>
      </c>
      <c r="F5" s="84"/>
      <c r="G5" s="84" t="s">
        <v>261</v>
      </c>
      <c r="H5" s="84"/>
    </row>
    <row r="6" spans="1:8" ht="23.25" customHeight="1">
      <c r="A6" s="84"/>
      <c r="B6" s="84"/>
      <c r="C6" s="84"/>
      <c r="D6" s="84"/>
      <c r="E6" s="10" t="s">
        <v>239</v>
      </c>
      <c r="F6" s="10" t="s">
        <v>224</v>
      </c>
      <c r="G6" s="84"/>
      <c r="H6" s="84"/>
    </row>
    <row r="7" spans="1:8" ht="22.9" customHeight="1">
      <c r="A7" s="11"/>
      <c r="B7" s="16" t="s">
        <v>137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22"/>
      <c r="B9" s="22"/>
      <c r="C9" s="15"/>
      <c r="D9" s="15"/>
      <c r="E9" s="15"/>
      <c r="F9" s="15"/>
      <c r="G9" s="15"/>
      <c r="H9" s="15"/>
    </row>
    <row r="10" spans="1:8" ht="22.9" customHeight="1">
      <c r="A10" s="22"/>
      <c r="B10" s="22"/>
      <c r="C10" s="15"/>
      <c r="D10" s="15"/>
      <c r="E10" s="15"/>
      <c r="F10" s="15"/>
      <c r="G10" s="15"/>
      <c r="H10" s="15"/>
    </row>
    <row r="11" spans="1:8" ht="22.9" customHeight="1">
      <c r="A11" s="22"/>
      <c r="B11" s="22"/>
      <c r="C11" s="15"/>
      <c r="D11" s="15"/>
      <c r="E11" s="15"/>
      <c r="F11" s="15"/>
      <c r="G11" s="15"/>
      <c r="H11" s="15"/>
    </row>
    <row r="12" spans="1:8" ht="22.9" customHeight="1">
      <c r="A12" s="24"/>
      <c r="B12" s="24"/>
      <c r="C12" s="12"/>
      <c r="D12" s="12"/>
      <c r="E12" s="14"/>
      <c r="F12" s="14"/>
      <c r="G12" s="14"/>
      <c r="H12" s="14"/>
    </row>
    <row r="13" spans="1:8" ht="16.350000000000001" customHeight="1">
      <c r="A13" s="95" t="s">
        <v>282</v>
      </c>
      <c r="B13" s="95"/>
      <c r="C13" s="95"/>
    </row>
  </sheetData>
  <mergeCells count="11">
    <mergeCell ref="A13:C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4"/>
      <c r="H1" s="8" t="s">
        <v>410</v>
      </c>
    </row>
    <row r="2" spans="1:8" ht="38.85" customHeight="1">
      <c r="A2" s="86" t="s">
        <v>27</v>
      </c>
      <c r="B2" s="86"/>
      <c r="C2" s="86"/>
      <c r="D2" s="86"/>
      <c r="E2" s="86"/>
      <c r="F2" s="86"/>
      <c r="G2" s="86"/>
      <c r="H2" s="86"/>
    </row>
    <row r="3" spans="1:8" ht="24.2" customHeight="1">
      <c r="A3" s="82" t="s">
        <v>32</v>
      </c>
      <c r="B3" s="82"/>
      <c r="C3" s="82"/>
      <c r="D3" s="82"/>
      <c r="E3" s="82"/>
      <c r="F3" s="82"/>
      <c r="G3" s="82"/>
      <c r="H3" s="9" t="s">
        <v>33</v>
      </c>
    </row>
    <row r="4" spans="1:8" ht="20.65" customHeight="1">
      <c r="A4" s="84" t="s">
        <v>160</v>
      </c>
      <c r="B4" s="84" t="s">
        <v>161</v>
      </c>
      <c r="C4" s="84" t="s">
        <v>137</v>
      </c>
      <c r="D4" s="84" t="s">
        <v>411</v>
      </c>
      <c r="E4" s="84"/>
      <c r="F4" s="84"/>
      <c r="G4" s="84"/>
      <c r="H4" s="84" t="s">
        <v>163</v>
      </c>
    </row>
    <row r="5" spans="1:8" ht="18.95" customHeight="1">
      <c r="A5" s="84"/>
      <c r="B5" s="84"/>
      <c r="C5" s="84"/>
      <c r="D5" s="84" t="s">
        <v>139</v>
      </c>
      <c r="E5" s="84" t="s">
        <v>260</v>
      </c>
      <c r="F5" s="84"/>
      <c r="G5" s="84" t="s">
        <v>261</v>
      </c>
      <c r="H5" s="84"/>
    </row>
    <row r="6" spans="1:8" ht="24.2" customHeight="1">
      <c r="A6" s="84"/>
      <c r="B6" s="84"/>
      <c r="C6" s="84"/>
      <c r="D6" s="84"/>
      <c r="E6" s="10" t="s">
        <v>239</v>
      </c>
      <c r="F6" s="10" t="s">
        <v>224</v>
      </c>
      <c r="G6" s="84"/>
      <c r="H6" s="84"/>
    </row>
    <row r="7" spans="1:8" ht="22.9" customHeight="1">
      <c r="A7" s="11"/>
      <c r="B7" s="16" t="s">
        <v>137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22"/>
      <c r="B9" s="22"/>
      <c r="C9" s="15"/>
      <c r="D9" s="15"/>
      <c r="E9" s="15"/>
      <c r="F9" s="15"/>
      <c r="G9" s="15"/>
      <c r="H9" s="15"/>
    </row>
    <row r="10" spans="1:8" ht="22.9" customHeight="1">
      <c r="A10" s="22"/>
      <c r="B10" s="22"/>
      <c r="C10" s="15"/>
      <c r="D10" s="15"/>
      <c r="E10" s="15"/>
      <c r="F10" s="15"/>
      <c r="G10" s="15"/>
      <c r="H10" s="15"/>
    </row>
    <row r="11" spans="1:8" ht="22.9" customHeight="1">
      <c r="A11" s="22"/>
      <c r="B11" s="22"/>
      <c r="C11" s="15"/>
      <c r="D11" s="15"/>
      <c r="E11" s="15"/>
      <c r="F11" s="15"/>
      <c r="G11" s="15"/>
      <c r="H11" s="15"/>
    </row>
    <row r="12" spans="1:8" ht="22.9" customHeight="1">
      <c r="A12" s="24"/>
      <c r="B12" s="24"/>
      <c r="C12" s="12"/>
      <c r="D12" s="12"/>
      <c r="E12" s="14"/>
      <c r="F12" s="14"/>
      <c r="G12" s="14"/>
      <c r="H12" s="14"/>
    </row>
    <row r="13" spans="1:8" ht="16.350000000000001" customHeight="1">
      <c r="A13" s="95" t="s">
        <v>282</v>
      </c>
      <c r="B13" s="95"/>
      <c r="C13" s="95"/>
      <c r="D13" s="95"/>
    </row>
  </sheetData>
  <mergeCells count="11">
    <mergeCell ref="A13:D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F24" sqref="F24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4"/>
      <c r="M1" s="85" t="s">
        <v>412</v>
      </c>
      <c r="N1" s="85"/>
    </row>
    <row r="2" spans="1:14" ht="45.75" customHeight="1">
      <c r="A2" s="86" t="s">
        <v>28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2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 t="s">
        <v>33</v>
      </c>
      <c r="N3" s="83"/>
    </row>
    <row r="4" spans="1:14" ht="26.1" customHeight="1">
      <c r="A4" s="84" t="s">
        <v>213</v>
      </c>
      <c r="B4" s="84" t="s">
        <v>413</v>
      </c>
      <c r="C4" s="84" t="s">
        <v>414</v>
      </c>
      <c r="D4" s="84"/>
      <c r="E4" s="84"/>
      <c r="F4" s="84"/>
      <c r="G4" s="84"/>
      <c r="H4" s="84"/>
      <c r="I4" s="84"/>
      <c r="J4" s="84"/>
      <c r="K4" s="84"/>
      <c r="L4" s="84"/>
      <c r="M4" s="84" t="s">
        <v>415</v>
      </c>
      <c r="N4" s="84"/>
    </row>
    <row r="5" spans="1:14" ht="31.9" customHeight="1">
      <c r="A5" s="84"/>
      <c r="B5" s="84"/>
      <c r="C5" s="84" t="s">
        <v>416</v>
      </c>
      <c r="D5" s="84" t="s">
        <v>140</v>
      </c>
      <c r="E5" s="84"/>
      <c r="F5" s="84"/>
      <c r="G5" s="84"/>
      <c r="H5" s="84"/>
      <c r="I5" s="84"/>
      <c r="J5" s="84" t="s">
        <v>417</v>
      </c>
      <c r="K5" s="84" t="s">
        <v>142</v>
      </c>
      <c r="L5" s="84" t="s">
        <v>143</v>
      </c>
      <c r="M5" s="84" t="s">
        <v>418</v>
      </c>
      <c r="N5" s="84" t="s">
        <v>419</v>
      </c>
    </row>
    <row r="6" spans="1:14" ht="44.85" customHeight="1">
      <c r="A6" s="84"/>
      <c r="B6" s="84"/>
      <c r="C6" s="84"/>
      <c r="D6" s="10" t="s">
        <v>420</v>
      </c>
      <c r="E6" s="10" t="s">
        <v>421</v>
      </c>
      <c r="F6" s="10" t="s">
        <v>422</v>
      </c>
      <c r="G6" s="10" t="s">
        <v>423</v>
      </c>
      <c r="H6" s="10" t="s">
        <v>424</v>
      </c>
      <c r="I6" s="10" t="s">
        <v>425</v>
      </c>
      <c r="J6" s="84"/>
      <c r="K6" s="84"/>
      <c r="L6" s="84"/>
      <c r="M6" s="84"/>
      <c r="N6" s="84"/>
    </row>
    <row r="7" spans="1:14" ht="22.9" customHeight="1">
      <c r="A7" s="11"/>
      <c r="B7" s="16" t="s">
        <v>137</v>
      </c>
      <c r="C7" s="15">
        <v>32.9</v>
      </c>
      <c r="D7" s="15">
        <v>32.9</v>
      </c>
      <c r="E7" s="15">
        <v>32.9</v>
      </c>
      <c r="F7" s="15"/>
      <c r="G7" s="15"/>
      <c r="H7" s="15"/>
      <c r="I7" s="15"/>
      <c r="J7" s="15"/>
      <c r="K7" s="15"/>
      <c r="L7" s="15"/>
      <c r="M7" s="15">
        <v>32.9</v>
      </c>
      <c r="N7" s="11"/>
    </row>
    <row r="8" spans="1:14" ht="22.9" customHeight="1">
      <c r="A8" s="18" t="s">
        <v>155</v>
      </c>
      <c r="B8" s="18" t="s">
        <v>5</v>
      </c>
      <c r="C8" s="15">
        <v>32.9</v>
      </c>
      <c r="D8" s="15">
        <v>32.9</v>
      </c>
      <c r="E8" s="15">
        <v>32.9</v>
      </c>
      <c r="F8" s="15"/>
      <c r="G8" s="15"/>
      <c r="H8" s="15"/>
      <c r="I8" s="15"/>
      <c r="J8" s="15"/>
      <c r="K8" s="15"/>
      <c r="L8" s="15"/>
      <c r="M8" s="15">
        <v>32.9</v>
      </c>
      <c r="N8" s="11"/>
    </row>
    <row r="9" spans="1:14" ht="22.9" customHeight="1">
      <c r="A9" s="24" t="s">
        <v>426</v>
      </c>
      <c r="B9" s="24" t="s">
        <v>427</v>
      </c>
      <c r="C9" s="12">
        <v>12</v>
      </c>
      <c r="D9" s="12">
        <v>12</v>
      </c>
      <c r="E9" s="12">
        <v>12</v>
      </c>
      <c r="F9" s="12"/>
      <c r="G9" s="12"/>
      <c r="H9" s="12"/>
      <c r="I9" s="12"/>
      <c r="J9" s="12"/>
      <c r="K9" s="12"/>
      <c r="L9" s="12"/>
      <c r="M9" s="12">
        <v>12</v>
      </c>
      <c r="N9" s="13"/>
    </row>
    <row r="10" spans="1:14" ht="22.9" customHeight="1">
      <c r="A10" s="24" t="s">
        <v>426</v>
      </c>
      <c r="B10" s="24" t="s">
        <v>428</v>
      </c>
      <c r="C10" s="12">
        <v>2</v>
      </c>
      <c r="D10" s="12">
        <v>2</v>
      </c>
      <c r="E10" s="12">
        <v>2</v>
      </c>
      <c r="F10" s="12"/>
      <c r="G10" s="12"/>
      <c r="H10" s="12"/>
      <c r="I10" s="12"/>
      <c r="J10" s="12"/>
      <c r="K10" s="12"/>
      <c r="L10" s="12"/>
      <c r="M10" s="12">
        <v>2</v>
      </c>
      <c r="N10" s="13"/>
    </row>
    <row r="11" spans="1:14" ht="22.9" customHeight="1">
      <c r="A11" s="24" t="s">
        <v>426</v>
      </c>
      <c r="B11" s="24" t="s">
        <v>429</v>
      </c>
      <c r="C11" s="12">
        <v>4</v>
      </c>
      <c r="D11" s="12">
        <v>4</v>
      </c>
      <c r="E11" s="12">
        <v>4</v>
      </c>
      <c r="F11" s="12"/>
      <c r="G11" s="12"/>
      <c r="H11" s="12"/>
      <c r="I11" s="12"/>
      <c r="J11" s="12"/>
      <c r="K11" s="12"/>
      <c r="L11" s="12"/>
      <c r="M11" s="12">
        <v>4</v>
      </c>
      <c r="N11" s="13"/>
    </row>
    <row r="12" spans="1:14" ht="22.9" customHeight="1">
      <c r="A12" s="24" t="s">
        <v>426</v>
      </c>
      <c r="B12" s="24" t="s">
        <v>430</v>
      </c>
      <c r="C12" s="12">
        <v>0.9</v>
      </c>
      <c r="D12" s="12">
        <v>0.9</v>
      </c>
      <c r="E12" s="12">
        <v>0.9</v>
      </c>
      <c r="F12" s="12"/>
      <c r="G12" s="12"/>
      <c r="H12" s="12"/>
      <c r="I12" s="12"/>
      <c r="J12" s="12"/>
      <c r="K12" s="12"/>
      <c r="L12" s="12"/>
      <c r="M12" s="12">
        <v>0.9</v>
      </c>
      <c r="N12" s="13"/>
    </row>
    <row r="13" spans="1:14" ht="22.9" customHeight="1">
      <c r="A13" s="24" t="s">
        <v>426</v>
      </c>
      <c r="B13" s="24" t="s">
        <v>431</v>
      </c>
      <c r="C13" s="12">
        <v>3</v>
      </c>
      <c r="D13" s="12">
        <v>3</v>
      </c>
      <c r="E13" s="12">
        <v>3</v>
      </c>
      <c r="F13" s="12"/>
      <c r="G13" s="12"/>
      <c r="H13" s="12"/>
      <c r="I13" s="12"/>
      <c r="J13" s="12"/>
      <c r="K13" s="12"/>
      <c r="L13" s="12"/>
      <c r="M13" s="12">
        <v>3</v>
      </c>
      <c r="N13" s="13"/>
    </row>
    <row r="14" spans="1:14" ht="22.9" customHeight="1">
      <c r="A14" s="24" t="s">
        <v>426</v>
      </c>
      <c r="B14" s="24" t="s">
        <v>432</v>
      </c>
      <c r="C14" s="12">
        <v>11</v>
      </c>
      <c r="D14" s="12">
        <v>11</v>
      </c>
      <c r="E14" s="12">
        <v>11</v>
      </c>
      <c r="F14" s="12"/>
      <c r="G14" s="12"/>
      <c r="H14" s="12"/>
      <c r="I14" s="12"/>
      <c r="J14" s="12"/>
      <c r="K14" s="12"/>
      <c r="L14" s="12"/>
      <c r="M14" s="12">
        <v>11</v>
      </c>
      <c r="N14" s="13"/>
    </row>
    <row r="15" spans="1:14" ht="16.350000000000001" customHeight="1">
      <c r="A15" s="95" t="s">
        <v>282</v>
      </c>
      <c r="B15" s="95"/>
      <c r="C15" s="95"/>
      <c r="D15" s="95"/>
    </row>
  </sheetData>
  <mergeCells count="16">
    <mergeCell ref="A15:D15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pane ySplit="5" topLeftCell="A60" activePane="bottomLeft" state="frozen"/>
      <selection pane="bottomLeft" activeCell="A73" sqref="A73:XFD7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433</v>
      </c>
    </row>
    <row r="2" spans="1:13" ht="37.9" customHeight="1">
      <c r="A2" s="4"/>
      <c r="B2" s="4"/>
      <c r="C2" s="79" t="s">
        <v>29</v>
      </c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21.6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3" t="s">
        <v>33</v>
      </c>
      <c r="M3" s="83"/>
    </row>
    <row r="4" spans="1:13" ht="33.6" customHeight="1">
      <c r="A4" s="84" t="s">
        <v>213</v>
      </c>
      <c r="B4" s="84" t="s">
        <v>434</v>
      </c>
      <c r="C4" s="84" t="s">
        <v>435</v>
      </c>
      <c r="D4" s="84" t="s">
        <v>436</v>
      </c>
      <c r="E4" s="84" t="s">
        <v>437</v>
      </c>
      <c r="F4" s="84"/>
      <c r="G4" s="84"/>
      <c r="H4" s="84"/>
      <c r="I4" s="84"/>
      <c r="J4" s="84"/>
      <c r="K4" s="84"/>
      <c r="L4" s="84"/>
      <c r="M4" s="84"/>
    </row>
    <row r="5" spans="1:13" ht="36.200000000000003" customHeight="1">
      <c r="A5" s="84"/>
      <c r="B5" s="84"/>
      <c r="C5" s="84"/>
      <c r="D5" s="84"/>
      <c r="E5" s="10" t="s">
        <v>438</v>
      </c>
      <c r="F5" s="10" t="s">
        <v>439</v>
      </c>
      <c r="G5" s="10" t="s">
        <v>440</v>
      </c>
      <c r="H5" s="10" t="s">
        <v>441</v>
      </c>
      <c r="I5" s="10" t="s">
        <v>442</v>
      </c>
      <c r="J5" s="10" t="s">
        <v>443</v>
      </c>
      <c r="K5" s="10" t="s">
        <v>444</v>
      </c>
      <c r="L5" s="10" t="s">
        <v>445</v>
      </c>
      <c r="M5" s="10" t="s">
        <v>446</v>
      </c>
    </row>
    <row r="6" spans="1:13" ht="18.2" customHeight="1">
      <c r="A6" s="18" t="s">
        <v>3</v>
      </c>
      <c r="B6" s="18" t="s">
        <v>5</v>
      </c>
      <c r="C6" s="15">
        <v>32.9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4.4" customHeight="1">
      <c r="A7" s="97" t="s">
        <v>156</v>
      </c>
      <c r="B7" s="97" t="s">
        <v>447</v>
      </c>
      <c r="C7" s="98">
        <v>12</v>
      </c>
      <c r="D7" s="97" t="s">
        <v>448</v>
      </c>
      <c r="E7" s="99" t="s">
        <v>449</v>
      </c>
      <c r="F7" s="32" t="s">
        <v>450</v>
      </c>
      <c r="G7" s="13" t="s">
        <v>451</v>
      </c>
      <c r="H7" s="13" t="s">
        <v>452</v>
      </c>
      <c r="I7" s="13" t="s">
        <v>453</v>
      </c>
      <c r="J7" s="13" t="s">
        <v>454</v>
      </c>
      <c r="K7" s="13" t="s">
        <v>455</v>
      </c>
      <c r="L7" s="13" t="s">
        <v>456</v>
      </c>
      <c r="M7" s="13"/>
    </row>
    <row r="8" spans="1:13" ht="24.4" customHeight="1">
      <c r="A8" s="97"/>
      <c r="B8" s="97"/>
      <c r="C8" s="98"/>
      <c r="D8" s="97"/>
      <c r="E8" s="99"/>
      <c r="F8" s="32" t="s">
        <v>457</v>
      </c>
      <c r="G8" s="13" t="s">
        <v>458</v>
      </c>
      <c r="H8" s="13" t="s">
        <v>459</v>
      </c>
      <c r="I8" s="13" t="s">
        <v>458</v>
      </c>
      <c r="J8" s="13" t="s">
        <v>454</v>
      </c>
      <c r="K8" s="13" t="s">
        <v>455</v>
      </c>
      <c r="L8" s="13" t="s">
        <v>460</v>
      </c>
      <c r="M8" s="13"/>
    </row>
    <row r="9" spans="1:13" ht="24.4" customHeight="1">
      <c r="A9" s="97"/>
      <c r="B9" s="97"/>
      <c r="C9" s="98"/>
      <c r="D9" s="97"/>
      <c r="E9" s="99"/>
      <c r="F9" s="32" t="s">
        <v>461</v>
      </c>
      <c r="G9" s="13" t="s">
        <v>458</v>
      </c>
      <c r="H9" s="13" t="s">
        <v>459</v>
      </c>
      <c r="I9" s="13" t="s">
        <v>458</v>
      </c>
      <c r="J9" s="13" t="s">
        <v>454</v>
      </c>
      <c r="K9" s="13" t="s">
        <v>455</v>
      </c>
      <c r="L9" s="13" t="s">
        <v>460</v>
      </c>
      <c r="M9" s="13"/>
    </row>
    <row r="10" spans="1:13" ht="29.25" customHeight="1">
      <c r="A10" s="97"/>
      <c r="B10" s="97"/>
      <c r="C10" s="98"/>
      <c r="D10" s="97"/>
      <c r="E10" s="99" t="s">
        <v>462</v>
      </c>
      <c r="F10" s="32" t="s">
        <v>463</v>
      </c>
      <c r="G10" s="13" t="s">
        <v>464</v>
      </c>
      <c r="H10" s="13" t="s">
        <v>465</v>
      </c>
      <c r="I10" s="13" t="s">
        <v>466</v>
      </c>
      <c r="J10" s="13" t="s">
        <v>454</v>
      </c>
      <c r="K10" s="13" t="s">
        <v>467</v>
      </c>
      <c r="L10" s="13" t="s">
        <v>456</v>
      </c>
      <c r="M10" s="13"/>
    </row>
    <row r="11" spans="1:13" ht="24.4" customHeight="1">
      <c r="A11" s="97"/>
      <c r="B11" s="97"/>
      <c r="C11" s="98"/>
      <c r="D11" s="97"/>
      <c r="E11" s="99"/>
      <c r="F11" s="32" t="s">
        <v>468</v>
      </c>
      <c r="G11" s="13" t="s">
        <v>469</v>
      </c>
      <c r="H11" s="13" t="s">
        <v>470</v>
      </c>
      <c r="I11" s="13" t="s">
        <v>471</v>
      </c>
      <c r="J11" s="13" t="s">
        <v>454</v>
      </c>
      <c r="K11" s="13" t="s">
        <v>472</v>
      </c>
      <c r="L11" s="13" t="s">
        <v>456</v>
      </c>
      <c r="M11" s="13"/>
    </row>
    <row r="12" spans="1:13" ht="24.4" customHeight="1">
      <c r="A12" s="97"/>
      <c r="B12" s="97"/>
      <c r="C12" s="98"/>
      <c r="D12" s="97"/>
      <c r="E12" s="99"/>
      <c r="F12" s="32" t="s">
        <v>473</v>
      </c>
      <c r="G12" s="13" t="s">
        <v>474</v>
      </c>
      <c r="H12" s="13" t="s">
        <v>475</v>
      </c>
      <c r="I12" s="13" t="s">
        <v>476</v>
      </c>
      <c r="J12" s="13" t="s">
        <v>454</v>
      </c>
      <c r="K12" s="13" t="s">
        <v>477</v>
      </c>
      <c r="L12" s="13" t="s">
        <v>456</v>
      </c>
      <c r="M12" s="13"/>
    </row>
    <row r="13" spans="1:13" ht="24.4" customHeight="1">
      <c r="A13" s="97"/>
      <c r="B13" s="97"/>
      <c r="C13" s="98"/>
      <c r="D13" s="97"/>
      <c r="E13" s="99" t="s">
        <v>478</v>
      </c>
      <c r="F13" s="32" t="s">
        <v>479</v>
      </c>
      <c r="G13" s="13" t="s">
        <v>458</v>
      </c>
      <c r="H13" s="13" t="s">
        <v>459</v>
      </c>
      <c r="I13" s="13" t="s">
        <v>458</v>
      </c>
      <c r="J13" s="13" t="s">
        <v>454</v>
      </c>
      <c r="K13" s="13" t="s">
        <v>455</v>
      </c>
      <c r="L13" s="13" t="s">
        <v>456</v>
      </c>
      <c r="M13" s="13"/>
    </row>
    <row r="14" spans="1:13" ht="24.4" customHeight="1">
      <c r="A14" s="97"/>
      <c r="B14" s="97"/>
      <c r="C14" s="98"/>
      <c r="D14" s="97"/>
      <c r="E14" s="99"/>
      <c r="F14" s="32" t="s">
        <v>480</v>
      </c>
      <c r="G14" s="13" t="s">
        <v>481</v>
      </c>
      <c r="H14" s="13" t="s">
        <v>482</v>
      </c>
      <c r="I14" s="13" t="s">
        <v>483</v>
      </c>
      <c r="J14" s="13" t="s">
        <v>454</v>
      </c>
      <c r="K14" s="13" t="s">
        <v>484</v>
      </c>
      <c r="L14" s="13" t="s">
        <v>460</v>
      </c>
      <c r="M14" s="13"/>
    </row>
    <row r="15" spans="1:13" ht="24.4" customHeight="1">
      <c r="A15" s="97"/>
      <c r="B15" s="97"/>
      <c r="C15" s="98"/>
      <c r="D15" s="97"/>
      <c r="E15" s="99"/>
      <c r="F15" s="32" t="s">
        <v>485</v>
      </c>
      <c r="G15" s="13" t="s">
        <v>458</v>
      </c>
      <c r="H15" s="13" t="s">
        <v>459</v>
      </c>
      <c r="I15" s="13" t="s">
        <v>458</v>
      </c>
      <c r="J15" s="13" t="s">
        <v>454</v>
      </c>
      <c r="K15" s="13" t="s">
        <v>455</v>
      </c>
      <c r="L15" s="13" t="s">
        <v>456</v>
      </c>
      <c r="M15" s="13"/>
    </row>
    <row r="16" spans="1:13" ht="24.4" customHeight="1">
      <c r="A16" s="97"/>
      <c r="B16" s="97"/>
      <c r="C16" s="98"/>
      <c r="D16" s="97"/>
      <c r="E16" s="99"/>
      <c r="F16" s="32" t="s">
        <v>486</v>
      </c>
      <c r="G16" s="13"/>
      <c r="H16" s="13"/>
      <c r="I16" s="13"/>
      <c r="J16" s="13"/>
      <c r="K16" s="13"/>
      <c r="L16" s="13"/>
      <c r="M16" s="13"/>
    </row>
    <row r="17" spans="1:13" ht="24.4" customHeight="1">
      <c r="A17" s="97"/>
      <c r="B17" s="97"/>
      <c r="C17" s="98"/>
      <c r="D17" s="97"/>
      <c r="E17" s="32" t="s">
        <v>487</v>
      </c>
      <c r="F17" s="32" t="s">
        <v>488</v>
      </c>
      <c r="G17" s="13" t="s">
        <v>489</v>
      </c>
      <c r="H17" s="13" t="s">
        <v>470</v>
      </c>
      <c r="I17" s="13" t="s">
        <v>490</v>
      </c>
      <c r="J17" s="13" t="s">
        <v>454</v>
      </c>
      <c r="K17" s="13" t="s">
        <v>472</v>
      </c>
      <c r="L17" s="13" t="s">
        <v>456</v>
      </c>
      <c r="M17" s="13"/>
    </row>
    <row r="18" spans="1:13" ht="24.4" customHeight="1">
      <c r="A18" s="97" t="s">
        <v>156</v>
      </c>
      <c r="B18" s="97" t="s">
        <v>491</v>
      </c>
      <c r="C18" s="98">
        <v>2</v>
      </c>
      <c r="D18" s="97" t="s">
        <v>492</v>
      </c>
      <c r="E18" s="99" t="s">
        <v>449</v>
      </c>
      <c r="F18" s="32" t="s">
        <v>450</v>
      </c>
      <c r="G18" s="13" t="s">
        <v>451</v>
      </c>
      <c r="H18" s="13" t="s">
        <v>493</v>
      </c>
      <c r="I18" s="13" t="s">
        <v>494</v>
      </c>
      <c r="J18" s="13" t="s">
        <v>495</v>
      </c>
      <c r="K18" s="13" t="s">
        <v>455</v>
      </c>
      <c r="L18" s="13" t="s">
        <v>456</v>
      </c>
      <c r="M18" s="13"/>
    </row>
    <row r="19" spans="1:13" ht="24.4" customHeight="1">
      <c r="A19" s="97"/>
      <c r="B19" s="97"/>
      <c r="C19" s="98"/>
      <c r="D19" s="97"/>
      <c r="E19" s="99"/>
      <c r="F19" s="32" t="s">
        <v>457</v>
      </c>
      <c r="G19" s="13" t="s">
        <v>458</v>
      </c>
      <c r="H19" s="13" t="s">
        <v>459</v>
      </c>
      <c r="I19" s="13" t="s">
        <v>458</v>
      </c>
      <c r="J19" s="13" t="s">
        <v>495</v>
      </c>
      <c r="K19" s="13" t="s">
        <v>455</v>
      </c>
      <c r="L19" s="13" t="s">
        <v>456</v>
      </c>
      <c r="M19" s="13"/>
    </row>
    <row r="20" spans="1:13" ht="24.4" customHeight="1">
      <c r="A20" s="97"/>
      <c r="B20" s="97"/>
      <c r="C20" s="98"/>
      <c r="D20" s="97"/>
      <c r="E20" s="99"/>
      <c r="F20" s="32" t="s">
        <v>461</v>
      </c>
      <c r="G20" s="13" t="s">
        <v>458</v>
      </c>
      <c r="H20" s="13" t="s">
        <v>459</v>
      </c>
      <c r="I20" s="13" t="s">
        <v>458</v>
      </c>
      <c r="J20" s="13" t="s">
        <v>495</v>
      </c>
      <c r="K20" s="13" t="s">
        <v>455</v>
      </c>
      <c r="L20" s="13" t="s">
        <v>456</v>
      </c>
      <c r="M20" s="13"/>
    </row>
    <row r="21" spans="1:13" ht="39.6" customHeight="1">
      <c r="A21" s="97"/>
      <c r="B21" s="97"/>
      <c r="C21" s="98"/>
      <c r="D21" s="97"/>
      <c r="E21" s="99" t="s">
        <v>462</v>
      </c>
      <c r="F21" s="32" t="s">
        <v>463</v>
      </c>
      <c r="G21" s="13" t="s">
        <v>464</v>
      </c>
      <c r="H21" s="13" t="s">
        <v>496</v>
      </c>
      <c r="I21" s="13" t="s">
        <v>497</v>
      </c>
      <c r="J21" s="13" t="s">
        <v>495</v>
      </c>
      <c r="K21" s="13" t="s">
        <v>467</v>
      </c>
      <c r="L21" s="13" t="s">
        <v>456</v>
      </c>
      <c r="M21" s="13"/>
    </row>
    <row r="22" spans="1:13" ht="24.4" customHeight="1">
      <c r="A22" s="97"/>
      <c r="B22" s="97"/>
      <c r="C22" s="98"/>
      <c r="D22" s="97"/>
      <c r="E22" s="99"/>
      <c r="F22" s="32" t="s">
        <v>468</v>
      </c>
      <c r="G22" s="13" t="s">
        <v>469</v>
      </c>
      <c r="H22" s="13" t="s">
        <v>470</v>
      </c>
      <c r="I22" s="13" t="s">
        <v>498</v>
      </c>
      <c r="J22" s="13" t="s">
        <v>495</v>
      </c>
      <c r="K22" s="13" t="s">
        <v>472</v>
      </c>
      <c r="L22" s="13" t="s">
        <v>456</v>
      </c>
      <c r="M22" s="13"/>
    </row>
    <row r="23" spans="1:13" ht="24.4" customHeight="1">
      <c r="A23" s="97"/>
      <c r="B23" s="97"/>
      <c r="C23" s="98"/>
      <c r="D23" s="97"/>
      <c r="E23" s="99"/>
      <c r="F23" s="32" t="s">
        <v>473</v>
      </c>
      <c r="G23" s="13" t="s">
        <v>474</v>
      </c>
      <c r="H23" s="13" t="s">
        <v>477</v>
      </c>
      <c r="I23" s="13" t="s">
        <v>476</v>
      </c>
      <c r="J23" s="13" t="s">
        <v>495</v>
      </c>
      <c r="K23" s="13" t="s">
        <v>477</v>
      </c>
      <c r="L23" s="13" t="s">
        <v>456</v>
      </c>
      <c r="M23" s="13"/>
    </row>
    <row r="24" spans="1:13" ht="24.4" customHeight="1">
      <c r="A24" s="97"/>
      <c r="B24" s="97"/>
      <c r="C24" s="98"/>
      <c r="D24" s="97"/>
      <c r="E24" s="99" t="s">
        <v>478</v>
      </c>
      <c r="F24" s="32" t="s">
        <v>479</v>
      </c>
      <c r="G24" s="13" t="s">
        <v>499</v>
      </c>
      <c r="H24" s="13" t="s">
        <v>500</v>
      </c>
      <c r="I24" s="13" t="s">
        <v>501</v>
      </c>
      <c r="J24" s="13" t="s">
        <v>495</v>
      </c>
      <c r="K24" s="13" t="s">
        <v>472</v>
      </c>
      <c r="L24" s="13" t="s">
        <v>456</v>
      </c>
      <c r="M24" s="13"/>
    </row>
    <row r="25" spans="1:13" ht="29.25" customHeight="1">
      <c r="A25" s="97"/>
      <c r="B25" s="97"/>
      <c r="C25" s="98"/>
      <c r="D25" s="97"/>
      <c r="E25" s="99"/>
      <c r="F25" s="32" t="s">
        <v>480</v>
      </c>
      <c r="G25" s="13" t="s">
        <v>502</v>
      </c>
      <c r="H25" s="13" t="s">
        <v>503</v>
      </c>
      <c r="I25" s="13" t="s">
        <v>504</v>
      </c>
      <c r="J25" s="13" t="s">
        <v>495</v>
      </c>
      <c r="K25" s="13" t="s">
        <v>505</v>
      </c>
      <c r="L25" s="13" t="s">
        <v>456</v>
      </c>
      <c r="M25" s="13"/>
    </row>
    <row r="26" spans="1:13" ht="24.4" customHeight="1">
      <c r="A26" s="97"/>
      <c r="B26" s="97"/>
      <c r="C26" s="98"/>
      <c r="D26" s="97"/>
      <c r="E26" s="99"/>
      <c r="F26" s="32" t="s">
        <v>485</v>
      </c>
      <c r="G26" s="13" t="s">
        <v>458</v>
      </c>
      <c r="H26" s="13" t="s">
        <v>459</v>
      </c>
      <c r="I26" s="13" t="s">
        <v>458</v>
      </c>
      <c r="J26" s="13" t="s">
        <v>495</v>
      </c>
      <c r="K26" s="13" t="s">
        <v>455</v>
      </c>
      <c r="L26" s="13" t="s">
        <v>456</v>
      </c>
      <c r="M26" s="13"/>
    </row>
    <row r="27" spans="1:13" ht="24.4" customHeight="1">
      <c r="A27" s="97"/>
      <c r="B27" s="97"/>
      <c r="C27" s="98"/>
      <c r="D27" s="97"/>
      <c r="E27" s="99"/>
      <c r="F27" s="32" t="s">
        <v>486</v>
      </c>
      <c r="G27" s="13"/>
      <c r="H27" s="13"/>
      <c r="I27" s="13"/>
      <c r="J27" s="13"/>
      <c r="K27" s="13"/>
      <c r="L27" s="13"/>
      <c r="M27" s="13"/>
    </row>
    <row r="28" spans="1:13" ht="24.4" customHeight="1">
      <c r="A28" s="97"/>
      <c r="B28" s="97"/>
      <c r="C28" s="98"/>
      <c r="D28" s="97"/>
      <c r="E28" s="32" t="s">
        <v>487</v>
      </c>
      <c r="F28" s="32" t="s">
        <v>488</v>
      </c>
      <c r="G28" s="13" t="s">
        <v>489</v>
      </c>
      <c r="H28" s="13" t="s">
        <v>470</v>
      </c>
      <c r="I28" s="13" t="s">
        <v>490</v>
      </c>
      <c r="J28" s="13" t="s">
        <v>495</v>
      </c>
      <c r="K28" s="13" t="s">
        <v>472</v>
      </c>
      <c r="L28" s="13" t="s">
        <v>456</v>
      </c>
      <c r="M28" s="13"/>
    </row>
    <row r="29" spans="1:13" ht="29.25" customHeight="1">
      <c r="A29" s="97" t="s">
        <v>156</v>
      </c>
      <c r="B29" s="97" t="s">
        <v>506</v>
      </c>
      <c r="C29" s="98">
        <v>4</v>
      </c>
      <c r="D29" s="97" t="s">
        <v>507</v>
      </c>
      <c r="E29" s="99" t="s">
        <v>449</v>
      </c>
      <c r="F29" s="32" t="s">
        <v>450</v>
      </c>
      <c r="G29" s="13" t="s">
        <v>451</v>
      </c>
      <c r="H29" s="13" t="s">
        <v>508</v>
      </c>
      <c r="I29" s="13" t="s">
        <v>509</v>
      </c>
      <c r="J29" s="13" t="s">
        <v>495</v>
      </c>
      <c r="K29" s="13" t="s">
        <v>455</v>
      </c>
      <c r="L29" s="13" t="s">
        <v>456</v>
      </c>
      <c r="M29" s="13"/>
    </row>
    <row r="30" spans="1:13" ht="24.4" customHeight="1">
      <c r="A30" s="97"/>
      <c r="B30" s="97"/>
      <c r="C30" s="98"/>
      <c r="D30" s="97"/>
      <c r="E30" s="99"/>
      <c r="F30" s="32" t="s">
        <v>457</v>
      </c>
      <c r="G30" s="13" t="s">
        <v>458</v>
      </c>
      <c r="H30" s="13" t="s">
        <v>459</v>
      </c>
      <c r="I30" s="13" t="s">
        <v>458</v>
      </c>
      <c r="J30" s="13" t="s">
        <v>495</v>
      </c>
      <c r="K30" s="13" t="s">
        <v>455</v>
      </c>
      <c r="L30" s="13" t="s">
        <v>456</v>
      </c>
      <c r="M30" s="13"/>
    </row>
    <row r="31" spans="1:13" ht="24.4" customHeight="1">
      <c r="A31" s="97"/>
      <c r="B31" s="97"/>
      <c r="C31" s="98"/>
      <c r="D31" s="97"/>
      <c r="E31" s="99"/>
      <c r="F31" s="32" t="s">
        <v>461</v>
      </c>
      <c r="G31" s="13" t="s">
        <v>458</v>
      </c>
      <c r="H31" s="13" t="s">
        <v>459</v>
      </c>
      <c r="I31" s="13" t="s">
        <v>458</v>
      </c>
      <c r="J31" s="13" t="s">
        <v>495</v>
      </c>
      <c r="K31" s="13" t="s">
        <v>455</v>
      </c>
      <c r="L31" s="13" t="s">
        <v>456</v>
      </c>
      <c r="M31" s="13"/>
    </row>
    <row r="32" spans="1:13" ht="29.25" customHeight="1">
      <c r="A32" s="97"/>
      <c r="B32" s="97"/>
      <c r="C32" s="98"/>
      <c r="D32" s="97"/>
      <c r="E32" s="99" t="s">
        <v>462</v>
      </c>
      <c r="F32" s="32" t="s">
        <v>463</v>
      </c>
      <c r="G32" s="13" t="s">
        <v>464</v>
      </c>
      <c r="H32" s="13" t="s">
        <v>510</v>
      </c>
      <c r="I32" s="13" t="s">
        <v>511</v>
      </c>
      <c r="J32" s="13" t="s">
        <v>495</v>
      </c>
      <c r="K32" s="13" t="s">
        <v>467</v>
      </c>
      <c r="L32" s="13" t="s">
        <v>456</v>
      </c>
      <c r="M32" s="13"/>
    </row>
    <row r="33" spans="1:13" ht="24.4" customHeight="1">
      <c r="A33" s="97"/>
      <c r="B33" s="97"/>
      <c r="C33" s="98"/>
      <c r="D33" s="97"/>
      <c r="E33" s="99"/>
      <c r="F33" s="32" t="s">
        <v>468</v>
      </c>
      <c r="G33" s="13" t="s">
        <v>469</v>
      </c>
      <c r="H33" s="13" t="s">
        <v>470</v>
      </c>
      <c r="I33" s="13" t="s">
        <v>512</v>
      </c>
      <c r="J33" s="13" t="s">
        <v>495</v>
      </c>
      <c r="K33" s="13" t="s">
        <v>472</v>
      </c>
      <c r="L33" s="13" t="s">
        <v>456</v>
      </c>
      <c r="M33" s="13"/>
    </row>
    <row r="34" spans="1:13" ht="24.4" customHeight="1">
      <c r="A34" s="97"/>
      <c r="B34" s="97"/>
      <c r="C34" s="98"/>
      <c r="D34" s="97"/>
      <c r="E34" s="99"/>
      <c r="F34" s="32" t="s">
        <v>473</v>
      </c>
      <c r="G34" s="13" t="s">
        <v>474</v>
      </c>
      <c r="H34" s="13" t="s">
        <v>507</v>
      </c>
      <c r="I34" s="13" t="s">
        <v>513</v>
      </c>
      <c r="J34" s="13" t="s">
        <v>495</v>
      </c>
      <c r="K34" s="13" t="s">
        <v>477</v>
      </c>
      <c r="L34" s="13" t="s">
        <v>456</v>
      </c>
      <c r="M34" s="13"/>
    </row>
    <row r="35" spans="1:13" ht="24.4" customHeight="1">
      <c r="A35" s="97"/>
      <c r="B35" s="97"/>
      <c r="C35" s="98"/>
      <c r="D35" s="97"/>
      <c r="E35" s="99" t="s">
        <v>478</v>
      </c>
      <c r="F35" s="32" t="s">
        <v>479</v>
      </c>
      <c r="G35" s="13" t="s">
        <v>514</v>
      </c>
      <c r="H35" s="13" t="s">
        <v>515</v>
      </c>
      <c r="I35" s="13" t="s">
        <v>512</v>
      </c>
      <c r="J35" s="13" t="s">
        <v>495</v>
      </c>
      <c r="K35" s="13" t="s">
        <v>505</v>
      </c>
      <c r="L35" s="13" t="s">
        <v>456</v>
      </c>
      <c r="M35" s="13"/>
    </row>
    <row r="36" spans="1:13" ht="24.4" customHeight="1">
      <c r="A36" s="97"/>
      <c r="B36" s="97"/>
      <c r="C36" s="98"/>
      <c r="D36" s="97"/>
      <c r="E36" s="99"/>
      <c r="F36" s="32" t="s">
        <v>480</v>
      </c>
      <c r="G36" s="13" t="s">
        <v>458</v>
      </c>
      <c r="H36" s="13" t="s">
        <v>459</v>
      </c>
      <c r="I36" s="13" t="s">
        <v>458</v>
      </c>
      <c r="J36" s="13" t="s">
        <v>495</v>
      </c>
      <c r="K36" s="13" t="s">
        <v>455</v>
      </c>
      <c r="L36" s="13" t="s">
        <v>456</v>
      </c>
      <c r="M36" s="13"/>
    </row>
    <row r="37" spans="1:13" ht="24.4" customHeight="1">
      <c r="A37" s="97"/>
      <c r="B37" s="97"/>
      <c r="C37" s="98"/>
      <c r="D37" s="97"/>
      <c r="E37" s="99"/>
      <c r="F37" s="32" t="s">
        <v>485</v>
      </c>
      <c r="G37" s="13" t="s">
        <v>458</v>
      </c>
      <c r="H37" s="13" t="s">
        <v>459</v>
      </c>
      <c r="I37" s="13" t="s">
        <v>458</v>
      </c>
      <c r="J37" s="13" t="s">
        <v>495</v>
      </c>
      <c r="K37" s="13" t="s">
        <v>455</v>
      </c>
      <c r="L37" s="13" t="s">
        <v>456</v>
      </c>
      <c r="M37" s="13"/>
    </row>
    <row r="38" spans="1:13" ht="24.4" customHeight="1">
      <c r="A38" s="97"/>
      <c r="B38" s="97"/>
      <c r="C38" s="98"/>
      <c r="D38" s="97"/>
      <c r="E38" s="99"/>
      <c r="F38" s="32" t="s">
        <v>486</v>
      </c>
      <c r="G38" s="13"/>
      <c r="H38" s="13"/>
      <c r="I38" s="13"/>
      <c r="J38" s="13"/>
      <c r="K38" s="13"/>
      <c r="L38" s="13"/>
      <c r="M38" s="13"/>
    </row>
    <row r="39" spans="1:13" ht="24.4" customHeight="1">
      <c r="A39" s="97"/>
      <c r="B39" s="97"/>
      <c r="C39" s="98"/>
      <c r="D39" s="97"/>
      <c r="E39" s="32" t="s">
        <v>487</v>
      </c>
      <c r="F39" s="32" t="s">
        <v>488</v>
      </c>
      <c r="G39" s="13" t="s">
        <v>489</v>
      </c>
      <c r="H39" s="13" t="s">
        <v>470</v>
      </c>
      <c r="I39" s="13" t="s">
        <v>490</v>
      </c>
      <c r="J39" s="13" t="s">
        <v>495</v>
      </c>
      <c r="K39" s="13" t="s">
        <v>472</v>
      </c>
      <c r="L39" s="13" t="s">
        <v>456</v>
      </c>
      <c r="M39" s="13"/>
    </row>
    <row r="40" spans="1:13" ht="24.4" customHeight="1">
      <c r="A40" s="97" t="s">
        <v>156</v>
      </c>
      <c r="B40" s="97" t="s">
        <v>516</v>
      </c>
      <c r="C40" s="98">
        <v>0.9</v>
      </c>
      <c r="D40" s="97" t="s">
        <v>365</v>
      </c>
      <c r="E40" s="99" t="s">
        <v>449</v>
      </c>
      <c r="F40" s="32" t="s">
        <v>450</v>
      </c>
      <c r="G40" s="13" t="s">
        <v>451</v>
      </c>
      <c r="H40" s="13" t="s">
        <v>493</v>
      </c>
      <c r="I40" s="13" t="s">
        <v>517</v>
      </c>
      <c r="J40" s="13" t="s">
        <v>495</v>
      </c>
      <c r="K40" s="13" t="s">
        <v>455</v>
      </c>
      <c r="L40" s="13" t="s">
        <v>456</v>
      </c>
      <c r="M40" s="13"/>
    </row>
    <row r="41" spans="1:13" ht="24.4" customHeight="1">
      <c r="A41" s="97"/>
      <c r="B41" s="97"/>
      <c r="C41" s="98"/>
      <c r="D41" s="97"/>
      <c r="E41" s="99"/>
      <c r="F41" s="32" t="s">
        <v>457</v>
      </c>
      <c r="G41" s="13" t="s">
        <v>458</v>
      </c>
      <c r="H41" s="13" t="s">
        <v>459</v>
      </c>
      <c r="I41" s="13" t="s">
        <v>458</v>
      </c>
      <c r="J41" s="13" t="s">
        <v>495</v>
      </c>
      <c r="K41" s="13" t="s">
        <v>455</v>
      </c>
      <c r="L41" s="13" t="s">
        <v>456</v>
      </c>
      <c r="M41" s="13"/>
    </row>
    <row r="42" spans="1:13" ht="24.4" customHeight="1">
      <c r="A42" s="97"/>
      <c r="B42" s="97"/>
      <c r="C42" s="98"/>
      <c r="D42" s="97"/>
      <c r="E42" s="99"/>
      <c r="F42" s="32" t="s">
        <v>461</v>
      </c>
      <c r="G42" s="13" t="s">
        <v>458</v>
      </c>
      <c r="H42" s="13" t="s">
        <v>459</v>
      </c>
      <c r="I42" s="13" t="s">
        <v>458</v>
      </c>
      <c r="J42" s="13" t="s">
        <v>495</v>
      </c>
      <c r="K42" s="13" t="s">
        <v>455</v>
      </c>
      <c r="L42" s="13" t="s">
        <v>456</v>
      </c>
      <c r="M42" s="13"/>
    </row>
    <row r="43" spans="1:13" ht="24.4" customHeight="1">
      <c r="A43" s="97"/>
      <c r="B43" s="97"/>
      <c r="C43" s="98"/>
      <c r="D43" s="97"/>
      <c r="E43" s="99" t="s">
        <v>462</v>
      </c>
      <c r="F43" s="32" t="s">
        <v>463</v>
      </c>
      <c r="G43" s="13" t="s">
        <v>464</v>
      </c>
      <c r="H43" s="13" t="s">
        <v>518</v>
      </c>
      <c r="I43" s="13" t="s">
        <v>519</v>
      </c>
      <c r="J43" s="13" t="s">
        <v>495</v>
      </c>
      <c r="K43" s="13" t="s">
        <v>467</v>
      </c>
      <c r="L43" s="13" t="s">
        <v>456</v>
      </c>
      <c r="M43" s="13"/>
    </row>
    <row r="44" spans="1:13" ht="24.4" customHeight="1">
      <c r="A44" s="97"/>
      <c r="B44" s="97"/>
      <c r="C44" s="98"/>
      <c r="D44" s="97"/>
      <c r="E44" s="99"/>
      <c r="F44" s="32" t="s">
        <v>468</v>
      </c>
      <c r="G44" s="13" t="s">
        <v>469</v>
      </c>
      <c r="H44" s="13" t="s">
        <v>470</v>
      </c>
      <c r="I44" s="13" t="s">
        <v>498</v>
      </c>
      <c r="J44" s="13" t="s">
        <v>495</v>
      </c>
      <c r="K44" s="13" t="s">
        <v>472</v>
      </c>
      <c r="L44" s="13" t="s">
        <v>456</v>
      </c>
      <c r="M44" s="13"/>
    </row>
    <row r="45" spans="1:13" ht="24.4" customHeight="1">
      <c r="A45" s="97"/>
      <c r="B45" s="97"/>
      <c r="C45" s="98"/>
      <c r="D45" s="97"/>
      <c r="E45" s="99"/>
      <c r="F45" s="32" t="s">
        <v>473</v>
      </c>
      <c r="G45" s="13" t="s">
        <v>474</v>
      </c>
      <c r="H45" s="13" t="s">
        <v>477</v>
      </c>
      <c r="I45" s="13" t="s">
        <v>476</v>
      </c>
      <c r="J45" s="13" t="s">
        <v>495</v>
      </c>
      <c r="K45" s="13" t="s">
        <v>477</v>
      </c>
      <c r="L45" s="13" t="s">
        <v>456</v>
      </c>
      <c r="M45" s="13"/>
    </row>
    <row r="46" spans="1:13" ht="24.4" customHeight="1">
      <c r="A46" s="97"/>
      <c r="B46" s="97"/>
      <c r="C46" s="98"/>
      <c r="D46" s="97"/>
      <c r="E46" s="99" t="s">
        <v>478</v>
      </c>
      <c r="F46" s="32" t="s">
        <v>479</v>
      </c>
      <c r="G46" s="13" t="s">
        <v>458</v>
      </c>
      <c r="H46" s="13" t="s">
        <v>459</v>
      </c>
      <c r="I46" s="13" t="s">
        <v>458</v>
      </c>
      <c r="J46" s="13" t="s">
        <v>495</v>
      </c>
      <c r="K46" s="13" t="s">
        <v>455</v>
      </c>
      <c r="L46" s="13" t="s">
        <v>456</v>
      </c>
      <c r="M46" s="13"/>
    </row>
    <row r="47" spans="1:13" ht="24.4" customHeight="1">
      <c r="A47" s="97"/>
      <c r="B47" s="97"/>
      <c r="C47" s="98"/>
      <c r="D47" s="97"/>
      <c r="E47" s="99"/>
      <c r="F47" s="32" t="s">
        <v>480</v>
      </c>
      <c r="G47" s="13" t="s">
        <v>520</v>
      </c>
      <c r="H47" s="13" t="s">
        <v>521</v>
      </c>
      <c r="I47" s="13" t="s">
        <v>522</v>
      </c>
      <c r="J47" s="13" t="s">
        <v>495</v>
      </c>
      <c r="K47" s="13" t="s">
        <v>467</v>
      </c>
      <c r="L47" s="13" t="s">
        <v>456</v>
      </c>
      <c r="M47" s="13"/>
    </row>
    <row r="48" spans="1:13" ht="24.4" customHeight="1">
      <c r="A48" s="97"/>
      <c r="B48" s="97"/>
      <c r="C48" s="98"/>
      <c r="D48" s="97"/>
      <c r="E48" s="99"/>
      <c r="F48" s="32" t="s">
        <v>485</v>
      </c>
      <c r="G48" s="13" t="s">
        <v>458</v>
      </c>
      <c r="H48" s="13" t="s">
        <v>459</v>
      </c>
      <c r="I48" s="13" t="s">
        <v>458</v>
      </c>
      <c r="J48" s="13" t="s">
        <v>495</v>
      </c>
      <c r="K48" s="13" t="s">
        <v>455</v>
      </c>
      <c r="L48" s="13" t="s">
        <v>456</v>
      </c>
      <c r="M48" s="13"/>
    </row>
    <row r="49" spans="1:13" ht="24.4" customHeight="1">
      <c r="A49" s="97"/>
      <c r="B49" s="97"/>
      <c r="C49" s="98"/>
      <c r="D49" s="97"/>
      <c r="E49" s="99"/>
      <c r="F49" s="32" t="s">
        <v>486</v>
      </c>
      <c r="G49" s="13"/>
      <c r="H49" s="13"/>
      <c r="I49" s="13"/>
      <c r="J49" s="13"/>
      <c r="K49" s="13"/>
      <c r="L49" s="13"/>
      <c r="M49" s="13"/>
    </row>
    <row r="50" spans="1:13" ht="24.4" customHeight="1">
      <c r="A50" s="97"/>
      <c r="B50" s="97"/>
      <c r="C50" s="98"/>
      <c r="D50" s="97"/>
      <c r="E50" s="32" t="s">
        <v>487</v>
      </c>
      <c r="F50" s="32" t="s">
        <v>488</v>
      </c>
      <c r="G50" s="13" t="s">
        <v>489</v>
      </c>
      <c r="H50" s="13" t="s">
        <v>470</v>
      </c>
      <c r="I50" s="13" t="s">
        <v>490</v>
      </c>
      <c r="J50" s="13" t="s">
        <v>495</v>
      </c>
      <c r="K50" s="13" t="s">
        <v>472</v>
      </c>
      <c r="L50" s="13" t="s">
        <v>456</v>
      </c>
      <c r="M50" s="13"/>
    </row>
    <row r="51" spans="1:13" ht="29.25" customHeight="1">
      <c r="A51" s="97" t="s">
        <v>156</v>
      </c>
      <c r="B51" s="97" t="s">
        <v>523</v>
      </c>
      <c r="C51" s="98">
        <v>3</v>
      </c>
      <c r="D51" s="97" t="s">
        <v>524</v>
      </c>
      <c r="E51" s="99" t="s">
        <v>449</v>
      </c>
      <c r="F51" s="32" t="s">
        <v>450</v>
      </c>
      <c r="G51" s="13" t="s">
        <v>451</v>
      </c>
      <c r="H51" s="13" t="s">
        <v>525</v>
      </c>
      <c r="I51" s="13" t="s">
        <v>526</v>
      </c>
      <c r="J51" s="13" t="s">
        <v>495</v>
      </c>
      <c r="K51" s="13" t="s">
        <v>455</v>
      </c>
      <c r="L51" s="13" t="s">
        <v>456</v>
      </c>
      <c r="M51" s="13"/>
    </row>
    <row r="52" spans="1:13" ht="24.4" customHeight="1">
      <c r="A52" s="97"/>
      <c r="B52" s="97"/>
      <c r="C52" s="98"/>
      <c r="D52" s="97"/>
      <c r="E52" s="99"/>
      <c r="F52" s="32" t="s">
        <v>457</v>
      </c>
      <c r="G52" s="13" t="s">
        <v>458</v>
      </c>
      <c r="H52" s="13" t="s">
        <v>459</v>
      </c>
      <c r="I52" s="13" t="s">
        <v>458</v>
      </c>
      <c r="J52" s="13" t="s">
        <v>495</v>
      </c>
      <c r="K52" s="13" t="s">
        <v>455</v>
      </c>
      <c r="L52" s="13" t="s">
        <v>456</v>
      </c>
      <c r="M52" s="13"/>
    </row>
    <row r="53" spans="1:13" ht="24.4" customHeight="1">
      <c r="A53" s="97"/>
      <c r="B53" s="97"/>
      <c r="C53" s="98"/>
      <c r="D53" s="97"/>
      <c r="E53" s="99"/>
      <c r="F53" s="32" t="s">
        <v>461</v>
      </c>
      <c r="G53" s="13" t="s">
        <v>458</v>
      </c>
      <c r="H53" s="13" t="s">
        <v>459</v>
      </c>
      <c r="I53" s="13" t="s">
        <v>458</v>
      </c>
      <c r="J53" s="13" t="s">
        <v>495</v>
      </c>
      <c r="K53" s="13" t="s">
        <v>455</v>
      </c>
      <c r="L53" s="13" t="s">
        <v>456</v>
      </c>
      <c r="M53" s="13"/>
    </row>
    <row r="54" spans="1:13" ht="24.4" customHeight="1">
      <c r="A54" s="97"/>
      <c r="B54" s="97"/>
      <c r="C54" s="98"/>
      <c r="D54" s="97"/>
      <c r="E54" s="99" t="s">
        <v>462</v>
      </c>
      <c r="F54" s="32" t="s">
        <v>463</v>
      </c>
      <c r="G54" s="13" t="s">
        <v>464</v>
      </c>
      <c r="H54" s="13" t="s">
        <v>527</v>
      </c>
      <c r="I54" s="13" t="s">
        <v>528</v>
      </c>
      <c r="J54" s="13" t="s">
        <v>495</v>
      </c>
      <c r="K54" s="13" t="s">
        <v>467</v>
      </c>
      <c r="L54" s="13" t="s">
        <v>456</v>
      </c>
      <c r="M54" s="13"/>
    </row>
    <row r="55" spans="1:13" ht="24.4" customHeight="1">
      <c r="A55" s="97"/>
      <c r="B55" s="97"/>
      <c r="C55" s="98"/>
      <c r="D55" s="97"/>
      <c r="E55" s="99"/>
      <c r="F55" s="32" t="s">
        <v>468</v>
      </c>
      <c r="G55" s="13" t="s">
        <v>529</v>
      </c>
      <c r="H55" s="13" t="s">
        <v>470</v>
      </c>
      <c r="I55" s="13" t="s">
        <v>530</v>
      </c>
      <c r="J55" s="13" t="s">
        <v>531</v>
      </c>
      <c r="K55" s="13" t="s">
        <v>495</v>
      </c>
      <c r="L55" s="13" t="s">
        <v>472</v>
      </c>
      <c r="M55" s="13"/>
    </row>
    <row r="56" spans="1:13" ht="24.4" customHeight="1">
      <c r="A56" s="97"/>
      <c r="B56" s="97"/>
      <c r="C56" s="98"/>
      <c r="D56" s="97"/>
      <c r="E56" s="99"/>
      <c r="F56" s="32" t="s">
        <v>473</v>
      </c>
      <c r="G56" s="13" t="s">
        <v>474</v>
      </c>
      <c r="H56" s="13" t="s">
        <v>476</v>
      </c>
      <c r="I56" s="13" t="s">
        <v>532</v>
      </c>
      <c r="J56" s="13" t="s">
        <v>495</v>
      </c>
      <c r="K56" s="13" t="s">
        <v>477</v>
      </c>
      <c r="L56" s="13" t="s">
        <v>456</v>
      </c>
      <c r="M56" s="13"/>
    </row>
    <row r="57" spans="1:13" ht="24.4" customHeight="1">
      <c r="A57" s="97"/>
      <c r="B57" s="97"/>
      <c r="C57" s="98"/>
      <c r="D57" s="97"/>
      <c r="E57" s="99" t="s">
        <v>478</v>
      </c>
      <c r="F57" s="32" t="s">
        <v>479</v>
      </c>
      <c r="G57" s="13" t="s">
        <v>458</v>
      </c>
      <c r="H57" s="13" t="s">
        <v>459</v>
      </c>
      <c r="I57" s="13" t="s">
        <v>458</v>
      </c>
      <c r="J57" s="13" t="s">
        <v>495</v>
      </c>
      <c r="K57" s="13" t="s">
        <v>455</v>
      </c>
      <c r="L57" s="13" t="s">
        <v>456</v>
      </c>
      <c r="M57" s="13"/>
    </row>
    <row r="58" spans="1:13" ht="24.4" customHeight="1">
      <c r="A58" s="97"/>
      <c r="B58" s="97"/>
      <c r="C58" s="98"/>
      <c r="D58" s="97"/>
      <c r="E58" s="99"/>
      <c r="F58" s="32" t="s">
        <v>480</v>
      </c>
      <c r="G58" s="13" t="s">
        <v>533</v>
      </c>
      <c r="H58" s="13" t="s">
        <v>458</v>
      </c>
      <c r="I58" s="13" t="s">
        <v>455</v>
      </c>
      <c r="J58" s="13" t="s">
        <v>495</v>
      </c>
      <c r="K58" s="13" t="s">
        <v>458</v>
      </c>
      <c r="L58" s="13" t="s">
        <v>456</v>
      </c>
      <c r="M58" s="13"/>
    </row>
    <row r="59" spans="1:13" ht="24.4" customHeight="1">
      <c r="A59" s="97"/>
      <c r="B59" s="97"/>
      <c r="C59" s="98"/>
      <c r="D59" s="97"/>
      <c r="E59" s="99"/>
      <c r="F59" s="32" t="s">
        <v>485</v>
      </c>
      <c r="G59" s="13" t="s">
        <v>458</v>
      </c>
      <c r="H59" s="13" t="s">
        <v>459</v>
      </c>
      <c r="I59" s="13" t="s">
        <v>458</v>
      </c>
      <c r="J59" s="13" t="s">
        <v>495</v>
      </c>
      <c r="K59" s="13" t="s">
        <v>455</v>
      </c>
      <c r="L59" s="13" t="s">
        <v>456</v>
      </c>
      <c r="M59" s="13"/>
    </row>
    <row r="60" spans="1:13" ht="24.4" customHeight="1">
      <c r="A60" s="97"/>
      <c r="B60" s="97"/>
      <c r="C60" s="98"/>
      <c r="D60" s="97"/>
      <c r="E60" s="99"/>
      <c r="F60" s="32" t="s">
        <v>486</v>
      </c>
      <c r="G60" s="13"/>
      <c r="H60" s="13"/>
      <c r="I60" s="13"/>
      <c r="J60" s="13"/>
      <c r="K60" s="13"/>
      <c r="L60" s="13"/>
      <c r="M60" s="13"/>
    </row>
    <row r="61" spans="1:13" ht="24.4" customHeight="1">
      <c r="A61" s="97"/>
      <c r="B61" s="97"/>
      <c r="C61" s="98"/>
      <c r="D61" s="97"/>
      <c r="E61" s="32" t="s">
        <v>487</v>
      </c>
      <c r="F61" s="32" t="s">
        <v>488</v>
      </c>
      <c r="G61" s="13" t="s">
        <v>489</v>
      </c>
      <c r="H61" s="13" t="s">
        <v>470</v>
      </c>
      <c r="I61" s="13" t="s">
        <v>489</v>
      </c>
      <c r="J61" s="13" t="s">
        <v>495</v>
      </c>
      <c r="K61" s="13" t="s">
        <v>472</v>
      </c>
      <c r="L61" s="13" t="s">
        <v>456</v>
      </c>
      <c r="M61" s="13"/>
    </row>
    <row r="62" spans="1:13" ht="29.25" customHeight="1">
      <c r="A62" s="97" t="s">
        <v>156</v>
      </c>
      <c r="B62" s="97" t="s">
        <v>534</v>
      </c>
      <c r="C62" s="98">
        <v>11</v>
      </c>
      <c r="D62" s="97" t="s">
        <v>535</v>
      </c>
      <c r="E62" s="99" t="s">
        <v>449</v>
      </c>
      <c r="F62" s="32" t="s">
        <v>450</v>
      </c>
      <c r="G62" s="13" t="s">
        <v>536</v>
      </c>
      <c r="H62" s="13" t="s">
        <v>537</v>
      </c>
      <c r="I62" s="13" t="s">
        <v>538</v>
      </c>
      <c r="J62" s="13" t="s">
        <v>454</v>
      </c>
      <c r="K62" s="13" t="s">
        <v>455</v>
      </c>
      <c r="L62" s="13" t="s">
        <v>456</v>
      </c>
      <c r="M62" s="13"/>
    </row>
    <row r="63" spans="1:13" ht="24.4" customHeight="1">
      <c r="A63" s="97"/>
      <c r="B63" s="97"/>
      <c r="C63" s="98"/>
      <c r="D63" s="97"/>
      <c r="E63" s="99"/>
      <c r="F63" s="32" t="s">
        <v>457</v>
      </c>
      <c r="G63" s="13" t="s">
        <v>458</v>
      </c>
      <c r="H63" s="13" t="s">
        <v>459</v>
      </c>
      <c r="I63" s="13" t="s">
        <v>458</v>
      </c>
      <c r="J63" s="13" t="s">
        <v>454</v>
      </c>
      <c r="K63" s="13" t="s">
        <v>455</v>
      </c>
      <c r="L63" s="13" t="s">
        <v>460</v>
      </c>
      <c r="M63" s="13"/>
    </row>
    <row r="64" spans="1:13" ht="24.4" customHeight="1">
      <c r="A64" s="97"/>
      <c r="B64" s="97"/>
      <c r="C64" s="98"/>
      <c r="D64" s="97"/>
      <c r="E64" s="99"/>
      <c r="F64" s="32" t="s">
        <v>461</v>
      </c>
      <c r="G64" s="13" t="s">
        <v>458</v>
      </c>
      <c r="H64" s="13" t="s">
        <v>459</v>
      </c>
      <c r="I64" s="13" t="s">
        <v>458</v>
      </c>
      <c r="J64" s="13" t="s">
        <v>454</v>
      </c>
      <c r="K64" s="13" t="s">
        <v>455</v>
      </c>
      <c r="L64" s="13" t="s">
        <v>460</v>
      </c>
      <c r="M64" s="13"/>
    </row>
    <row r="65" spans="1:13" ht="29.25" customHeight="1">
      <c r="A65" s="97"/>
      <c r="B65" s="97"/>
      <c r="C65" s="98"/>
      <c r="D65" s="97"/>
      <c r="E65" s="99" t="s">
        <v>462</v>
      </c>
      <c r="F65" s="32" t="s">
        <v>463</v>
      </c>
      <c r="G65" s="13" t="s">
        <v>539</v>
      </c>
      <c r="H65" s="13" t="s">
        <v>540</v>
      </c>
      <c r="I65" s="13" t="s">
        <v>541</v>
      </c>
      <c r="J65" s="13" t="s">
        <v>454</v>
      </c>
      <c r="K65" s="13" t="s">
        <v>467</v>
      </c>
      <c r="L65" s="13" t="s">
        <v>456</v>
      </c>
      <c r="M65" s="13"/>
    </row>
    <row r="66" spans="1:13" ht="24.4" customHeight="1">
      <c r="A66" s="97"/>
      <c r="B66" s="97"/>
      <c r="C66" s="98"/>
      <c r="D66" s="97"/>
      <c r="E66" s="99"/>
      <c r="F66" s="32" t="s">
        <v>468</v>
      </c>
      <c r="G66" s="13" t="s">
        <v>542</v>
      </c>
      <c r="H66" s="13" t="s">
        <v>543</v>
      </c>
      <c r="I66" s="13" t="s">
        <v>544</v>
      </c>
      <c r="J66" s="13" t="s">
        <v>454</v>
      </c>
      <c r="K66" s="13" t="s">
        <v>472</v>
      </c>
      <c r="L66" s="13" t="s">
        <v>456</v>
      </c>
      <c r="M66" s="13"/>
    </row>
    <row r="67" spans="1:13" ht="24.4" customHeight="1">
      <c r="A67" s="97"/>
      <c r="B67" s="97"/>
      <c r="C67" s="98"/>
      <c r="D67" s="97"/>
      <c r="E67" s="99"/>
      <c r="F67" s="32" t="s">
        <v>473</v>
      </c>
      <c r="G67" s="13" t="s">
        <v>474</v>
      </c>
      <c r="H67" s="13" t="s">
        <v>545</v>
      </c>
      <c r="I67" s="13" t="s">
        <v>498</v>
      </c>
      <c r="J67" s="13" t="s">
        <v>454</v>
      </c>
      <c r="K67" s="13" t="s">
        <v>477</v>
      </c>
      <c r="L67" s="13" t="s">
        <v>456</v>
      </c>
      <c r="M67" s="13"/>
    </row>
    <row r="68" spans="1:13" ht="24.4" customHeight="1">
      <c r="A68" s="97"/>
      <c r="B68" s="97"/>
      <c r="C68" s="98"/>
      <c r="D68" s="97"/>
      <c r="E68" s="99" t="s">
        <v>478</v>
      </c>
      <c r="F68" s="32" t="s">
        <v>479</v>
      </c>
      <c r="G68" s="13" t="s">
        <v>481</v>
      </c>
      <c r="H68" s="13" t="s">
        <v>546</v>
      </c>
      <c r="I68" s="13" t="s">
        <v>547</v>
      </c>
      <c r="J68" s="13" t="s">
        <v>454</v>
      </c>
      <c r="K68" s="13" t="s">
        <v>455</v>
      </c>
      <c r="L68" s="13" t="s">
        <v>456</v>
      </c>
      <c r="M68" s="13"/>
    </row>
    <row r="69" spans="1:13" ht="24.4" customHeight="1">
      <c r="A69" s="97"/>
      <c r="B69" s="97"/>
      <c r="C69" s="98"/>
      <c r="D69" s="97"/>
      <c r="E69" s="99"/>
      <c r="F69" s="32" t="s">
        <v>480</v>
      </c>
      <c r="G69" s="13" t="s">
        <v>458</v>
      </c>
      <c r="H69" s="13" t="s">
        <v>459</v>
      </c>
      <c r="I69" s="13" t="s">
        <v>458</v>
      </c>
      <c r="J69" s="13" t="s">
        <v>454</v>
      </c>
      <c r="K69" s="13" t="s">
        <v>455</v>
      </c>
      <c r="L69" s="13" t="s">
        <v>460</v>
      </c>
      <c r="M69" s="13"/>
    </row>
    <row r="70" spans="1:13" ht="24.4" customHeight="1">
      <c r="A70" s="97"/>
      <c r="B70" s="97"/>
      <c r="C70" s="98"/>
      <c r="D70" s="97"/>
      <c r="E70" s="99"/>
      <c r="F70" s="32" t="s">
        <v>485</v>
      </c>
      <c r="G70" s="13" t="s">
        <v>458</v>
      </c>
      <c r="H70" s="13" t="s">
        <v>459</v>
      </c>
      <c r="I70" s="13" t="s">
        <v>458</v>
      </c>
      <c r="J70" s="13" t="s">
        <v>454</v>
      </c>
      <c r="K70" s="13" t="s">
        <v>455</v>
      </c>
      <c r="L70" s="13" t="s">
        <v>460</v>
      </c>
      <c r="M70" s="13"/>
    </row>
    <row r="71" spans="1:13" ht="24.4" customHeight="1">
      <c r="A71" s="97"/>
      <c r="B71" s="97"/>
      <c r="C71" s="98"/>
      <c r="D71" s="97"/>
      <c r="E71" s="99"/>
      <c r="F71" s="32" t="s">
        <v>486</v>
      </c>
      <c r="G71" s="13"/>
      <c r="H71" s="13"/>
      <c r="I71" s="13"/>
      <c r="J71" s="13"/>
      <c r="K71" s="13"/>
      <c r="L71" s="13"/>
      <c r="M71" s="13"/>
    </row>
    <row r="72" spans="1:13" ht="24.4" customHeight="1">
      <c r="A72" s="97"/>
      <c r="B72" s="97"/>
      <c r="C72" s="98"/>
      <c r="D72" s="97"/>
      <c r="E72" s="32" t="s">
        <v>487</v>
      </c>
      <c r="F72" s="32" t="s">
        <v>488</v>
      </c>
      <c r="G72" s="13" t="s">
        <v>489</v>
      </c>
      <c r="H72" s="13" t="s">
        <v>548</v>
      </c>
      <c r="I72" s="13" t="s">
        <v>489</v>
      </c>
      <c r="J72" s="13" t="s">
        <v>454</v>
      </c>
      <c r="K72" s="13" t="s">
        <v>472</v>
      </c>
      <c r="L72" s="13" t="s">
        <v>456</v>
      </c>
      <c r="M72" s="13"/>
    </row>
    <row r="73" spans="1:13" ht="16.350000000000001" customHeight="1">
      <c r="A73" s="95" t="s">
        <v>282</v>
      </c>
      <c r="B73" s="95"/>
      <c r="C73" s="95"/>
      <c r="D73" s="95"/>
    </row>
  </sheetData>
  <mergeCells count="51">
    <mergeCell ref="A73:D73"/>
    <mergeCell ref="A62:A72"/>
    <mergeCell ref="B62:B72"/>
    <mergeCell ref="C62:C72"/>
    <mergeCell ref="D62:D72"/>
    <mergeCell ref="E62:E64"/>
    <mergeCell ref="E65:E67"/>
    <mergeCell ref="E68:E71"/>
    <mergeCell ref="A51:A61"/>
    <mergeCell ref="B51:B61"/>
    <mergeCell ref="C51:C61"/>
    <mergeCell ref="D51:D61"/>
    <mergeCell ref="E51:E53"/>
    <mergeCell ref="E54:E56"/>
    <mergeCell ref="E57:E60"/>
    <mergeCell ref="A40:A50"/>
    <mergeCell ref="B40:B50"/>
    <mergeCell ref="C40:C50"/>
    <mergeCell ref="D40:D50"/>
    <mergeCell ref="E40:E42"/>
    <mergeCell ref="E43:E45"/>
    <mergeCell ref="E46:E49"/>
    <mergeCell ref="A29:A39"/>
    <mergeCell ref="B29:B39"/>
    <mergeCell ref="C29:C39"/>
    <mergeCell ref="D29:D39"/>
    <mergeCell ref="E29:E31"/>
    <mergeCell ref="E32:E34"/>
    <mergeCell ref="E35:E38"/>
    <mergeCell ref="A18:A28"/>
    <mergeCell ref="B18:B28"/>
    <mergeCell ref="C18:C28"/>
    <mergeCell ref="D18:D28"/>
    <mergeCell ref="E18:E20"/>
    <mergeCell ref="E21:E23"/>
    <mergeCell ref="E24:E27"/>
    <mergeCell ref="A7:A17"/>
    <mergeCell ref="B7:B17"/>
    <mergeCell ref="C7:C17"/>
    <mergeCell ref="D7:D17"/>
    <mergeCell ref="E7:E9"/>
    <mergeCell ref="E10:E12"/>
    <mergeCell ref="E13:E16"/>
    <mergeCell ref="C2:M2"/>
    <mergeCell ref="A3:K3"/>
    <mergeCell ref="L3:M3"/>
    <mergeCell ref="A4:A5"/>
    <mergeCell ref="B4:B5"/>
    <mergeCell ref="C4:C5"/>
    <mergeCell ref="D4:D5"/>
    <mergeCell ref="E4:M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pane ySplit="7" topLeftCell="A8" activePane="bottomLeft" state="frozen"/>
      <selection pane="bottomLeft" activeCell="O9" sqref="O9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6.350000000000001" customHeight="1">
      <c r="A1" s="4"/>
      <c r="S1" s="4" t="s">
        <v>549</v>
      </c>
    </row>
    <row r="2" spans="1:19" ht="42.2" customHeight="1">
      <c r="A2" s="100" t="s">
        <v>30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23.25" customHeight="1">
      <c r="A3" s="101" t="s">
        <v>32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83" t="s">
        <v>33</v>
      </c>
      <c r="R4" s="83"/>
      <c r="S4" s="83"/>
    </row>
    <row r="5" spans="1:19" ht="18.2" customHeight="1">
      <c r="A5" s="84" t="s">
        <v>396</v>
      </c>
      <c r="B5" s="84" t="s">
        <v>397</v>
      </c>
      <c r="C5" s="84" t="s">
        <v>550</v>
      </c>
      <c r="D5" s="84"/>
      <c r="E5" s="84"/>
      <c r="F5" s="84"/>
      <c r="G5" s="84"/>
      <c r="H5" s="84"/>
      <c r="I5" s="84"/>
      <c r="J5" s="84" t="s">
        <v>551</v>
      </c>
      <c r="K5" s="84" t="s">
        <v>552</v>
      </c>
      <c r="L5" s="84"/>
      <c r="M5" s="84"/>
      <c r="N5" s="84"/>
      <c r="O5" s="84"/>
      <c r="P5" s="84"/>
      <c r="Q5" s="84"/>
      <c r="R5" s="84"/>
      <c r="S5" s="84"/>
    </row>
    <row r="6" spans="1:19" ht="18.95" customHeight="1">
      <c r="A6" s="84"/>
      <c r="B6" s="84"/>
      <c r="C6" s="84" t="s">
        <v>435</v>
      </c>
      <c r="D6" s="84" t="s">
        <v>553</v>
      </c>
      <c r="E6" s="84"/>
      <c r="F6" s="84"/>
      <c r="G6" s="84"/>
      <c r="H6" s="84" t="s">
        <v>554</v>
      </c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</row>
    <row r="7" spans="1:19" ht="31.15" customHeight="1">
      <c r="A7" s="84"/>
      <c r="B7" s="84"/>
      <c r="C7" s="84"/>
      <c r="D7" s="10" t="s">
        <v>140</v>
      </c>
      <c r="E7" s="10" t="s">
        <v>555</v>
      </c>
      <c r="F7" s="10" t="s">
        <v>144</v>
      </c>
      <c r="G7" s="10" t="s">
        <v>556</v>
      </c>
      <c r="H7" s="10" t="s">
        <v>162</v>
      </c>
      <c r="I7" s="10" t="s">
        <v>163</v>
      </c>
      <c r="J7" s="84"/>
      <c r="K7" s="10" t="s">
        <v>438</v>
      </c>
      <c r="L7" s="10" t="s">
        <v>439</v>
      </c>
      <c r="M7" s="10" t="s">
        <v>440</v>
      </c>
      <c r="N7" s="10" t="s">
        <v>445</v>
      </c>
      <c r="O7" s="10" t="s">
        <v>441</v>
      </c>
      <c r="P7" s="10" t="s">
        <v>557</v>
      </c>
      <c r="Q7" s="10" t="s">
        <v>558</v>
      </c>
      <c r="R7" s="10" t="s">
        <v>559</v>
      </c>
      <c r="S7" s="10" t="s">
        <v>446</v>
      </c>
    </row>
    <row r="8" spans="1:19" ht="19.899999999999999" customHeight="1">
      <c r="A8" s="97" t="s">
        <v>3</v>
      </c>
      <c r="B8" s="97" t="s">
        <v>5</v>
      </c>
      <c r="C8" s="98">
        <f>SUM(D8:G22)</f>
        <v>129.99991000000003</v>
      </c>
      <c r="D8" s="98">
        <f>'7一般公共预算支出表'!F7</f>
        <v>122.61991000000002</v>
      </c>
      <c r="E8" s="98"/>
      <c r="F8" s="98"/>
      <c r="G8" s="98">
        <v>7.38</v>
      </c>
      <c r="H8" s="98">
        <f>'1收支总表'!F6</f>
        <v>89.719909999999999</v>
      </c>
      <c r="I8" s="98">
        <f>'1收支总表'!F10</f>
        <v>40.28</v>
      </c>
      <c r="J8" s="97" t="s">
        <v>0</v>
      </c>
      <c r="K8" s="97" t="s">
        <v>449</v>
      </c>
      <c r="L8" s="13" t="s">
        <v>450</v>
      </c>
      <c r="M8" s="13" t="s">
        <v>560</v>
      </c>
      <c r="N8" s="13" t="s">
        <v>561</v>
      </c>
      <c r="O8" s="12">
        <f>C8</f>
        <v>129.99991000000003</v>
      </c>
      <c r="P8" s="13" t="s">
        <v>562</v>
      </c>
      <c r="Q8" s="13" t="s">
        <v>563</v>
      </c>
      <c r="R8" s="13" t="s">
        <v>564</v>
      </c>
      <c r="S8" s="13"/>
    </row>
    <row r="9" spans="1:19" ht="19.899999999999999" customHeight="1">
      <c r="A9" s="97"/>
      <c r="B9" s="97"/>
      <c r="C9" s="98"/>
      <c r="D9" s="98"/>
      <c r="E9" s="98"/>
      <c r="F9" s="98"/>
      <c r="G9" s="98"/>
      <c r="H9" s="98"/>
      <c r="I9" s="98"/>
      <c r="J9" s="97"/>
      <c r="K9" s="97"/>
      <c r="L9" s="13" t="s">
        <v>457</v>
      </c>
      <c r="M9" s="13" t="s">
        <v>458</v>
      </c>
      <c r="N9" s="13" t="s">
        <v>460</v>
      </c>
      <c r="O9" s="13" t="s">
        <v>458</v>
      </c>
      <c r="P9" s="13" t="s">
        <v>458</v>
      </c>
      <c r="Q9" s="13" t="s">
        <v>458</v>
      </c>
      <c r="R9" s="13" t="s">
        <v>458</v>
      </c>
      <c r="S9" s="13"/>
    </row>
    <row r="10" spans="1:19" ht="19.899999999999999" customHeight="1">
      <c r="A10" s="97"/>
      <c r="B10" s="97"/>
      <c r="C10" s="98"/>
      <c r="D10" s="98"/>
      <c r="E10" s="98"/>
      <c r="F10" s="98"/>
      <c r="G10" s="98"/>
      <c r="H10" s="98"/>
      <c r="I10" s="98"/>
      <c r="J10" s="97"/>
      <c r="K10" s="97"/>
      <c r="L10" s="13" t="s">
        <v>461</v>
      </c>
      <c r="M10" s="13" t="s">
        <v>458</v>
      </c>
      <c r="N10" s="13" t="s">
        <v>460</v>
      </c>
      <c r="O10" s="13" t="s">
        <v>458</v>
      </c>
      <c r="P10" s="13" t="s">
        <v>458</v>
      </c>
      <c r="Q10" s="13" t="s">
        <v>458</v>
      </c>
      <c r="R10" s="13" t="s">
        <v>458</v>
      </c>
      <c r="S10" s="13"/>
    </row>
    <row r="11" spans="1:19" ht="19.5" customHeight="1">
      <c r="A11" s="97"/>
      <c r="B11" s="97"/>
      <c r="C11" s="98"/>
      <c r="D11" s="98"/>
      <c r="E11" s="98"/>
      <c r="F11" s="98"/>
      <c r="G11" s="98"/>
      <c r="H11" s="98"/>
      <c r="I11" s="98"/>
      <c r="J11" s="97"/>
      <c r="K11" s="102" t="s">
        <v>462</v>
      </c>
      <c r="L11" s="102" t="s">
        <v>463</v>
      </c>
      <c r="M11" s="13" t="s">
        <v>565</v>
      </c>
      <c r="N11" s="13" t="s">
        <v>566</v>
      </c>
      <c r="O11" s="13" t="s">
        <v>567</v>
      </c>
      <c r="P11" s="13" t="s">
        <v>467</v>
      </c>
      <c r="Q11" s="13" t="s">
        <v>565</v>
      </c>
      <c r="R11" s="13" t="s">
        <v>568</v>
      </c>
      <c r="S11" s="13"/>
    </row>
    <row r="12" spans="1:19" ht="19.899999999999999" customHeight="1">
      <c r="A12" s="97"/>
      <c r="B12" s="97"/>
      <c r="C12" s="98"/>
      <c r="D12" s="98"/>
      <c r="E12" s="98"/>
      <c r="F12" s="98"/>
      <c r="G12" s="98"/>
      <c r="H12" s="98"/>
      <c r="I12" s="98"/>
      <c r="J12" s="97"/>
      <c r="K12" s="102"/>
      <c r="L12" s="102"/>
      <c r="M12" s="13" t="s">
        <v>569</v>
      </c>
      <c r="N12" s="13" t="s">
        <v>566</v>
      </c>
      <c r="O12" s="13" t="s">
        <v>570</v>
      </c>
      <c r="P12" s="13" t="s">
        <v>467</v>
      </c>
      <c r="Q12" s="13" t="s">
        <v>569</v>
      </c>
      <c r="R12" s="13" t="s">
        <v>571</v>
      </c>
      <c r="S12" s="13"/>
    </row>
    <row r="13" spans="1:19" ht="19.899999999999999" customHeight="1">
      <c r="A13" s="97"/>
      <c r="B13" s="97"/>
      <c r="C13" s="98"/>
      <c r="D13" s="98"/>
      <c r="E13" s="98"/>
      <c r="F13" s="98"/>
      <c r="G13" s="98"/>
      <c r="H13" s="98"/>
      <c r="I13" s="98"/>
      <c r="J13" s="97"/>
      <c r="K13" s="102"/>
      <c r="L13" s="102"/>
      <c r="M13" s="13" t="s">
        <v>572</v>
      </c>
      <c r="N13" s="13" t="s">
        <v>566</v>
      </c>
      <c r="O13" s="13" t="s">
        <v>573</v>
      </c>
      <c r="P13" s="13" t="s">
        <v>505</v>
      </c>
      <c r="Q13" s="13" t="s">
        <v>572</v>
      </c>
      <c r="R13" s="13" t="s">
        <v>564</v>
      </c>
      <c r="S13" s="13"/>
    </row>
    <row r="14" spans="1:19" ht="19.899999999999999" customHeight="1">
      <c r="A14" s="97"/>
      <c r="B14" s="97"/>
      <c r="C14" s="98"/>
      <c r="D14" s="98"/>
      <c r="E14" s="98"/>
      <c r="F14" s="98"/>
      <c r="G14" s="98"/>
      <c r="H14" s="98"/>
      <c r="I14" s="98"/>
      <c r="J14" s="97"/>
      <c r="K14" s="102"/>
      <c r="L14" s="33" t="s">
        <v>468</v>
      </c>
      <c r="M14" s="13" t="s">
        <v>574</v>
      </c>
      <c r="N14" s="13" t="s">
        <v>460</v>
      </c>
      <c r="O14" s="13" t="s">
        <v>575</v>
      </c>
      <c r="P14" s="13" t="s">
        <v>458</v>
      </c>
      <c r="Q14" s="13" t="s">
        <v>574</v>
      </c>
      <c r="R14" s="13" t="s">
        <v>576</v>
      </c>
      <c r="S14" s="13"/>
    </row>
    <row r="15" spans="1:19" ht="19.899999999999999" customHeight="1">
      <c r="A15" s="97"/>
      <c r="B15" s="97"/>
      <c r="C15" s="98"/>
      <c r="D15" s="98"/>
      <c r="E15" s="98"/>
      <c r="F15" s="98"/>
      <c r="G15" s="98"/>
      <c r="H15" s="98"/>
      <c r="I15" s="98"/>
      <c r="J15" s="97"/>
      <c r="K15" s="102"/>
      <c r="L15" s="33" t="s">
        <v>473</v>
      </c>
      <c r="M15" s="13" t="s">
        <v>577</v>
      </c>
      <c r="N15" s="13" t="s">
        <v>460</v>
      </c>
      <c r="O15" s="13" t="s">
        <v>578</v>
      </c>
      <c r="P15" s="13" t="s">
        <v>458</v>
      </c>
      <c r="Q15" s="13" t="s">
        <v>577</v>
      </c>
      <c r="R15" s="13" t="s">
        <v>579</v>
      </c>
      <c r="S15" s="13"/>
    </row>
    <row r="16" spans="1:19" ht="19.899999999999999" customHeight="1">
      <c r="A16" s="97"/>
      <c r="B16" s="97"/>
      <c r="C16" s="98"/>
      <c r="D16" s="98"/>
      <c r="E16" s="98"/>
      <c r="F16" s="98"/>
      <c r="G16" s="98"/>
      <c r="H16" s="98"/>
      <c r="I16" s="98"/>
      <c r="J16" s="97"/>
      <c r="K16" s="102" t="s">
        <v>478</v>
      </c>
      <c r="L16" s="33" t="s">
        <v>479</v>
      </c>
      <c r="M16" s="13" t="s">
        <v>458</v>
      </c>
      <c r="N16" s="13" t="s">
        <v>460</v>
      </c>
      <c r="O16" s="13" t="s">
        <v>458</v>
      </c>
      <c r="P16" s="13" t="s">
        <v>458</v>
      </c>
      <c r="Q16" s="13" t="s">
        <v>458</v>
      </c>
      <c r="R16" s="13" t="s">
        <v>458</v>
      </c>
      <c r="S16" s="13"/>
    </row>
    <row r="17" spans="1:19" ht="19.899999999999999" customHeight="1">
      <c r="A17" s="97"/>
      <c r="B17" s="97"/>
      <c r="C17" s="98"/>
      <c r="D17" s="98"/>
      <c r="E17" s="98"/>
      <c r="F17" s="98"/>
      <c r="G17" s="98"/>
      <c r="H17" s="98"/>
      <c r="I17" s="98"/>
      <c r="J17" s="97"/>
      <c r="K17" s="102"/>
      <c r="L17" s="102" t="s">
        <v>480</v>
      </c>
      <c r="M17" s="13" t="s">
        <v>580</v>
      </c>
      <c r="N17" s="13" t="s">
        <v>460</v>
      </c>
      <c r="O17" s="13" t="s">
        <v>581</v>
      </c>
      <c r="P17" s="13" t="s">
        <v>458</v>
      </c>
      <c r="Q17" s="13" t="s">
        <v>580</v>
      </c>
      <c r="R17" s="13" t="s">
        <v>582</v>
      </c>
      <c r="S17" s="13"/>
    </row>
    <row r="18" spans="1:19" ht="19.5" customHeight="1">
      <c r="A18" s="97"/>
      <c r="B18" s="97"/>
      <c r="C18" s="98"/>
      <c r="D18" s="98"/>
      <c r="E18" s="98"/>
      <c r="F18" s="98"/>
      <c r="G18" s="98"/>
      <c r="H18" s="98"/>
      <c r="I18" s="98"/>
      <c r="J18" s="97"/>
      <c r="K18" s="102"/>
      <c r="L18" s="102"/>
      <c r="M18" s="13" t="s">
        <v>583</v>
      </c>
      <c r="N18" s="13" t="s">
        <v>460</v>
      </c>
      <c r="O18" s="13" t="s">
        <v>584</v>
      </c>
      <c r="P18" s="13" t="s">
        <v>458</v>
      </c>
      <c r="Q18" s="13" t="s">
        <v>583</v>
      </c>
      <c r="R18" s="13" t="s">
        <v>585</v>
      </c>
      <c r="S18" s="13"/>
    </row>
    <row r="19" spans="1:19" ht="19.5" customHeight="1">
      <c r="A19" s="97"/>
      <c r="B19" s="97"/>
      <c r="C19" s="98"/>
      <c r="D19" s="98"/>
      <c r="E19" s="98"/>
      <c r="F19" s="98"/>
      <c r="G19" s="98"/>
      <c r="H19" s="98"/>
      <c r="I19" s="98"/>
      <c r="J19" s="97"/>
      <c r="K19" s="102"/>
      <c r="L19" s="102"/>
      <c r="M19" s="13" t="s">
        <v>586</v>
      </c>
      <c r="N19" s="13" t="s">
        <v>460</v>
      </c>
      <c r="O19" s="13" t="s">
        <v>587</v>
      </c>
      <c r="P19" s="13" t="s">
        <v>458</v>
      </c>
      <c r="Q19" s="13" t="s">
        <v>586</v>
      </c>
      <c r="R19" s="13" t="s">
        <v>588</v>
      </c>
      <c r="S19" s="13"/>
    </row>
    <row r="20" spans="1:19" ht="19.899999999999999" customHeight="1">
      <c r="A20" s="97"/>
      <c r="B20" s="97"/>
      <c r="C20" s="98"/>
      <c r="D20" s="98"/>
      <c r="E20" s="98"/>
      <c r="F20" s="98"/>
      <c r="G20" s="98"/>
      <c r="H20" s="98"/>
      <c r="I20" s="98"/>
      <c r="J20" s="97"/>
      <c r="K20" s="102"/>
      <c r="L20" s="33" t="s">
        <v>485</v>
      </c>
      <c r="M20" s="13" t="s">
        <v>458</v>
      </c>
      <c r="N20" s="13" t="s">
        <v>460</v>
      </c>
      <c r="O20" s="13" t="s">
        <v>458</v>
      </c>
      <c r="P20" s="13" t="s">
        <v>458</v>
      </c>
      <c r="Q20" s="13" t="s">
        <v>458</v>
      </c>
      <c r="R20" s="13" t="s">
        <v>458</v>
      </c>
      <c r="S20" s="13"/>
    </row>
    <row r="21" spans="1:19" ht="19.899999999999999" customHeight="1">
      <c r="A21" s="97"/>
      <c r="B21" s="97"/>
      <c r="C21" s="98"/>
      <c r="D21" s="98"/>
      <c r="E21" s="98"/>
      <c r="F21" s="98"/>
      <c r="G21" s="98"/>
      <c r="H21" s="98"/>
      <c r="I21" s="98"/>
      <c r="J21" s="97"/>
      <c r="K21" s="102"/>
      <c r="L21" s="33" t="s">
        <v>486</v>
      </c>
      <c r="M21" s="13" t="s">
        <v>458</v>
      </c>
      <c r="N21" s="13" t="s">
        <v>460</v>
      </c>
      <c r="O21" s="13" t="s">
        <v>458</v>
      </c>
      <c r="P21" s="13" t="s">
        <v>458</v>
      </c>
      <c r="Q21" s="13" t="s">
        <v>458</v>
      </c>
      <c r="R21" s="13" t="s">
        <v>458</v>
      </c>
      <c r="S21" s="13"/>
    </row>
    <row r="22" spans="1:19" ht="19.899999999999999" customHeight="1">
      <c r="A22" s="97"/>
      <c r="B22" s="97"/>
      <c r="C22" s="98"/>
      <c r="D22" s="98"/>
      <c r="E22" s="98"/>
      <c r="F22" s="98"/>
      <c r="G22" s="98"/>
      <c r="H22" s="98"/>
      <c r="I22" s="98"/>
      <c r="J22" s="97"/>
      <c r="K22" s="33" t="s">
        <v>487</v>
      </c>
      <c r="L22" s="33" t="s">
        <v>488</v>
      </c>
      <c r="M22" s="13" t="s">
        <v>589</v>
      </c>
      <c r="N22" s="13" t="s">
        <v>566</v>
      </c>
      <c r="O22" s="13" t="s">
        <v>590</v>
      </c>
      <c r="P22" s="13" t="s">
        <v>458</v>
      </c>
      <c r="Q22" s="13" t="s">
        <v>589</v>
      </c>
      <c r="R22" s="13" t="s">
        <v>591</v>
      </c>
      <c r="S22" s="13"/>
    </row>
    <row r="23" spans="1:19" ht="16.350000000000001" customHeight="1">
      <c r="A23" s="95" t="s">
        <v>282</v>
      </c>
      <c r="B23" s="95"/>
      <c r="C23" s="95"/>
      <c r="D23" s="95"/>
      <c r="E23" s="95"/>
      <c r="F23" s="95"/>
      <c r="G23" s="95"/>
      <c r="H23" s="95"/>
    </row>
  </sheetData>
  <mergeCells count="27">
    <mergeCell ref="A23:H23"/>
    <mergeCell ref="K8:K10"/>
    <mergeCell ref="K11:K15"/>
    <mergeCell ref="L11:L13"/>
    <mergeCell ref="K16:K21"/>
    <mergeCell ref="L17:L19"/>
    <mergeCell ref="F8:F22"/>
    <mergeCell ref="G8:G22"/>
    <mergeCell ref="H8:H22"/>
    <mergeCell ref="I8:I22"/>
    <mergeCell ref="J8:J22"/>
    <mergeCell ref="A8:A22"/>
    <mergeCell ref="B8:B22"/>
    <mergeCell ref="C8:C22"/>
    <mergeCell ref="D8:D22"/>
    <mergeCell ref="E8:E22"/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H40" sqref="H40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4"/>
      <c r="H1" s="8" t="s">
        <v>31</v>
      </c>
    </row>
    <row r="2" spans="1:8" ht="24.2" customHeight="1">
      <c r="A2" s="81" t="s">
        <v>8</v>
      </c>
      <c r="B2" s="81"/>
      <c r="C2" s="81"/>
      <c r="D2" s="81"/>
      <c r="E2" s="81"/>
      <c r="F2" s="81"/>
      <c r="G2" s="81"/>
      <c r="H2" s="81"/>
    </row>
    <row r="3" spans="1:8" ht="17.25" customHeight="1">
      <c r="A3" s="82" t="s">
        <v>32</v>
      </c>
      <c r="B3" s="82"/>
      <c r="C3" s="82"/>
      <c r="D3" s="82"/>
      <c r="E3" s="82"/>
      <c r="F3" s="82"/>
      <c r="G3" s="83" t="s">
        <v>33</v>
      </c>
      <c r="H3" s="83"/>
    </row>
    <row r="4" spans="1:8" ht="17.850000000000001" customHeight="1">
      <c r="A4" s="84" t="s">
        <v>34</v>
      </c>
      <c r="B4" s="84"/>
      <c r="C4" s="84" t="s">
        <v>35</v>
      </c>
      <c r="D4" s="84"/>
      <c r="E4" s="84"/>
      <c r="F4" s="84"/>
      <c r="G4" s="84"/>
      <c r="H4" s="84"/>
    </row>
    <row r="5" spans="1:8" ht="22.35" customHeight="1">
      <c r="A5" s="10" t="s">
        <v>36</v>
      </c>
      <c r="B5" s="10" t="s">
        <v>37</v>
      </c>
      <c r="C5" s="10" t="s">
        <v>38</v>
      </c>
      <c r="D5" s="10" t="s">
        <v>37</v>
      </c>
      <c r="E5" s="10" t="s">
        <v>39</v>
      </c>
      <c r="F5" s="10" t="s">
        <v>37</v>
      </c>
      <c r="G5" s="10" t="s">
        <v>40</v>
      </c>
      <c r="H5" s="10" t="s">
        <v>37</v>
      </c>
    </row>
    <row r="6" spans="1:8" ht="16.350000000000001" customHeight="1">
      <c r="A6" s="11" t="s">
        <v>41</v>
      </c>
      <c r="B6" s="12">
        <v>107.58991</v>
      </c>
      <c r="C6" s="13" t="s">
        <v>42</v>
      </c>
      <c r="D6" s="14">
        <f>92.1568+15.03</f>
        <v>107.18680000000001</v>
      </c>
      <c r="E6" s="11" t="s">
        <v>43</v>
      </c>
      <c r="F6" s="15">
        <f>SUM(F7:F9)</f>
        <v>89.719909999999999</v>
      </c>
      <c r="G6" s="13" t="s">
        <v>44</v>
      </c>
      <c r="H6" s="12">
        <v>64.561909999999997</v>
      </c>
    </row>
    <row r="7" spans="1:8" ht="16.350000000000001" customHeight="1">
      <c r="A7" s="13" t="s">
        <v>45</v>
      </c>
      <c r="B7" s="12">
        <v>107.58991</v>
      </c>
      <c r="C7" s="13" t="s">
        <v>46</v>
      </c>
      <c r="D7" s="14"/>
      <c r="E7" s="13" t="s">
        <v>47</v>
      </c>
      <c r="F7" s="12">
        <v>64.561909999999997</v>
      </c>
      <c r="G7" s="13" t="s">
        <v>48</v>
      </c>
      <c r="H7" s="12">
        <f>43.028+15.03</f>
        <v>58.058</v>
      </c>
    </row>
    <row r="8" spans="1:8" ht="16.350000000000001" customHeight="1">
      <c r="A8" s="11" t="s">
        <v>49</v>
      </c>
      <c r="B8" s="12"/>
      <c r="C8" s="13" t="s">
        <v>50</v>
      </c>
      <c r="D8" s="14"/>
      <c r="E8" s="13" t="s">
        <v>51</v>
      </c>
      <c r="F8" s="12">
        <f>10.128+15.03</f>
        <v>25.158000000000001</v>
      </c>
      <c r="G8" s="13" t="s">
        <v>52</v>
      </c>
      <c r="H8" s="12"/>
    </row>
    <row r="9" spans="1:8" ht="16.350000000000001" customHeight="1">
      <c r="A9" s="13" t="s">
        <v>53</v>
      </c>
      <c r="B9" s="12"/>
      <c r="C9" s="13" t="s">
        <v>54</v>
      </c>
      <c r="D9" s="14"/>
      <c r="E9" s="13" t="s">
        <v>55</v>
      </c>
      <c r="F9" s="12"/>
      <c r="G9" s="13" t="s">
        <v>56</v>
      </c>
      <c r="H9" s="12"/>
    </row>
    <row r="10" spans="1:8" ht="16.350000000000001" customHeight="1">
      <c r="A10" s="13" t="s">
        <v>57</v>
      </c>
      <c r="B10" s="12"/>
      <c r="C10" s="13" t="s">
        <v>58</v>
      </c>
      <c r="D10" s="14"/>
      <c r="E10" s="11" t="s">
        <v>59</v>
      </c>
      <c r="F10" s="15">
        <f>SUM(F11:F20)</f>
        <v>40.28</v>
      </c>
      <c r="G10" s="13" t="s">
        <v>60</v>
      </c>
      <c r="H10" s="12"/>
    </row>
    <row r="11" spans="1:8" ht="16.350000000000001" customHeight="1">
      <c r="A11" s="13" t="s">
        <v>61</v>
      </c>
      <c r="B11" s="12"/>
      <c r="C11" s="13" t="s">
        <v>62</v>
      </c>
      <c r="D11" s="14"/>
      <c r="E11" s="13" t="s">
        <v>63</v>
      </c>
      <c r="F11" s="12"/>
      <c r="G11" s="13" t="s">
        <v>64</v>
      </c>
      <c r="H11" s="12"/>
    </row>
    <row r="12" spans="1:8" ht="16.350000000000001" customHeight="1">
      <c r="A12" s="13" t="s">
        <v>65</v>
      </c>
      <c r="B12" s="12"/>
      <c r="C12" s="13" t="s">
        <v>66</v>
      </c>
      <c r="D12" s="14"/>
      <c r="E12" s="13" t="s">
        <v>67</v>
      </c>
      <c r="F12" s="12">
        <v>32.9</v>
      </c>
      <c r="G12" s="13" t="s">
        <v>68</v>
      </c>
      <c r="H12" s="12"/>
    </row>
    <row r="13" spans="1:8" ht="16.350000000000001" customHeight="1">
      <c r="A13" s="13" t="s">
        <v>69</v>
      </c>
      <c r="B13" s="12"/>
      <c r="C13" s="13" t="s">
        <v>70</v>
      </c>
      <c r="D13" s="14">
        <v>6.8146199999999997</v>
      </c>
      <c r="E13" s="13" t="s">
        <v>71</v>
      </c>
      <c r="F13" s="12"/>
      <c r="G13" s="13" t="s">
        <v>72</v>
      </c>
      <c r="H13" s="12"/>
    </row>
    <row r="14" spans="1:8" ht="16.350000000000001" customHeight="1">
      <c r="A14" s="13" t="s">
        <v>73</v>
      </c>
      <c r="B14" s="12"/>
      <c r="C14" s="13" t="s">
        <v>74</v>
      </c>
      <c r="D14" s="14"/>
      <c r="E14" s="13" t="s">
        <v>75</v>
      </c>
      <c r="F14" s="12"/>
      <c r="G14" s="13" t="s">
        <v>76</v>
      </c>
      <c r="H14" s="12"/>
    </row>
    <row r="15" spans="1:8" ht="16.350000000000001" customHeight="1">
      <c r="A15" s="13" t="s">
        <v>77</v>
      </c>
      <c r="B15" s="12"/>
      <c r="C15" s="13" t="s">
        <v>78</v>
      </c>
      <c r="D15" s="14">
        <v>3.8081700000000001</v>
      </c>
      <c r="E15" s="13" t="s">
        <v>79</v>
      </c>
      <c r="F15" s="12"/>
      <c r="G15" s="13" t="s">
        <v>80</v>
      </c>
      <c r="H15" s="12"/>
    </row>
    <row r="16" spans="1:8" ht="16.350000000000001" customHeight="1">
      <c r="A16" s="13" t="s">
        <v>81</v>
      </c>
      <c r="B16" s="12"/>
      <c r="C16" s="13" t="s">
        <v>82</v>
      </c>
      <c r="D16" s="14"/>
      <c r="E16" s="13" t="s">
        <v>83</v>
      </c>
      <c r="F16" s="12"/>
      <c r="G16" s="13" t="s">
        <v>84</v>
      </c>
      <c r="H16" s="12"/>
    </row>
    <row r="17" spans="1:8" ht="16.350000000000001" customHeight="1">
      <c r="A17" s="13" t="s">
        <v>85</v>
      </c>
      <c r="B17" s="12"/>
      <c r="C17" s="13" t="s">
        <v>86</v>
      </c>
      <c r="D17" s="14"/>
      <c r="E17" s="13" t="s">
        <v>87</v>
      </c>
      <c r="F17" s="12"/>
      <c r="G17" s="13" t="s">
        <v>88</v>
      </c>
      <c r="H17" s="12"/>
    </row>
    <row r="18" spans="1:8" ht="16.350000000000001" customHeight="1">
      <c r="A18" s="13" t="s">
        <v>89</v>
      </c>
      <c r="B18" s="12"/>
      <c r="C18" s="13" t="s">
        <v>90</v>
      </c>
      <c r="D18" s="14"/>
      <c r="E18" s="13" t="s">
        <v>91</v>
      </c>
      <c r="F18" s="12"/>
      <c r="G18" s="13" t="s">
        <v>92</v>
      </c>
      <c r="H18" s="12"/>
    </row>
    <row r="19" spans="1:8" ht="16.350000000000001" customHeight="1">
      <c r="A19" s="13" t="s">
        <v>93</v>
      </c>
      <c r="B19" s="12"/>
      <c r="C19" s="13" t="s">
        <v>94</v>
      </c>
      <c r="D19" s="14"/>
      <c r="E19" s="13" t="s">
        <v>95</v>
      </c>
      <c r="F19" s="12"/>
      <c r="G19" s="13" t="s">
        <v>96</v>
      </c>
      <c r="H19" s="12">
        <v>7.38</v>
      </c>
    </row>
    <row r="20" spans="1:8" ht="16.350000000000001" customHeight="1">
      <c r="A20" s="11" t="s">
        <v>97</v>
      </c>
      <c r="B20" s="15"/>
      <c r="C20" s="13" t="s">
        <v>98</v>
      </c>
      <c r="D20" s="14"/>
      <c r="E20" s="13" t="s">
        <v>99</v>
      </c>
      <c r="F20" s="12">
        <v>7.38</v>
      </c>
      <c r="G20" s="13"/>
      <c r="H20" s="12"/>
    </row>
    <row r="21" spans="1:8" ht="16.350000000000001" customHeight="1">
      <c r="A21" s="11" t="s">
        <v>100</v>
      </c>
      <c r="B21" s="15"/>
      <c r="C21" s="13" t="s">
        <v>101</v>
      </c>
      <c r="D21" s="14"/>
      <c r="E21" s="11" t="s">
        <v>102</v>
      </c>
      <c r="F21" s="15"/>
      <c r="G21" s="13"/>
      <c r="H21" s="12"/>
    </row>
    <row r="22" spans="1:8" ht="16.350000000000001" customHeight="1">
      <c r="A22" s="11" t="s">
        <v>103</v>
      </c>
      <c r="B22" s="15"/>
      <c r="C22" s="13" t="s">
        <v>104</v>
      </c>
      <c r="D22" s="14"/>
      <c r="E22" s="13"/>
      <c r="F22" s="13"/>
      <c r="G22" s="13"/>
      <c r="H22" s="12"/>
    </row>
    <row r="23" spans="1:8" ht="16.350000000000001" customHeight="1">
      <c r="A23" s="11" t="s">
        <v>105</v>
      </c>
      <c r="B23" s="15"/>
      <c r="C23" s="13" t="s">
        <v>106</v>
      </c>
      <c r="D23" s="14"/>
      <c r="E23" s="13"/>
      <c r="F23" s="13"/>
      <c r="G23" s="13"/>
      <c r="H23" s="12"/>
    </row>
    <row r="24" spans="1:8" ht="16.350000000000001" customHeight="1">
      <c r="A24" s="11" t="s">
        <v>107</v>
      </c>
      <c r="B24" s="15"/>
      <c r="C24" s="13" t="s">
        <v>108</v>
      </c>
      <c r="D24" s="14"/>
      <c r="E24" s="13"/>
      <c r="F24" s="13"/>
      <c r="G24" s="13"/>
      <c r="H24" s="12"/>
    </row>
    <row r="25" spans="1:8" ht="16.350000000000001" customHeight="1">
      <c r="A25" s="13" t="s">
        <v>109</v>
      </c>
      <c r="B25" s="12"/>
      <c r="C25" s="13" t="s">
        <v>110</v>
      </c>
      <c r="D25" s="14">
        <v>4.8103199999999999</v>
      </c>
      <c r="E25" s="13"/>
      <c r="F25" s="13"/>
      <c r="G25" s="13"/>
      <c r="H25" s="12"/>
    </row>
    <row r="26" spans="1:8" ht="16.350000000000001" customHeight="1">
      <c r="A26" s="13" t="s">
        <v>111</v>
      </c>
      <c r="B26" s="12"/>
      <c r="C26" s="13" t="s">
        <v>112</v>
      </c>
      <c r="D26" s="14"/>
      <c r="E26" s="13"/>
      <c r="F26" s="13"/>
      <c r="G26" s="13"/>
      <c r="H26" s="12"/>
    </row>
    <row r="27" spans="1:8" ht="16.350000000000001" customHeight="1">
      <c r="A27" s="13" t="s">
        <v>113</v>
      </c>
      <c r="B27" s="12"/>
      <c r="C27" s="13" t="s">
        <v>114</v>
      </c>
      <c r="D27" s="14"/>
      <c r="E27" s="13"/>
      <c r="F27" s="13"/>
      <c r="G27" s="13"/>
      <c r="H27" s="12"/>
    </row>
    <row r="28" spans="1:8" ht="16.350000000000001" customHeight="1">
      <c r="A28" s="11" t="s">
        <v>115</v>
      </c>
      <c r="B28" s="15"/>
      <c r="C28" s="13" t="s">
        <v>116</v>
      </c>
      <c r="D28" s="14"/>
      <c r="E28" s="13"/>
      <c r="F28" s="13"/>
      <c r="G28" s="13"/>
      <c r="H28" s="12"/>
    </row>
    <row r="29" spans="1:8" ht="16.350000000000001" customHeight="1">
      <c r="A29" s="11" t="s">
        <v>117</v>
      </c>
      <c r="B29" s="15"/>
      <c r="C29" s="13" t="s">
        <v>118</v>
      </c>
      <c r="D29" s="14"/>
      <c r="E29" s="13"/>
      <c r="F29" s="13"/>
      <c r="G29" s="13"/>
      <c r="H29" s="12"/>
    </row>
    <row r="30" spans="1:8" ht="16.350000000000001" customHeight="1">
      <c r="A30" s="11" t="s">
        <v>119</v>
      </c>
      <c r="B30" s="15"/>
      <c r="C30" s="13" t="s">
        <v>120</v>
      </c>
      <c r="D30" s="14">
        <v>7.38</v>
      </c>
      <c r="E30" s="13"/>
      <c r="F30" s="13"/>
      <c r="G30" s="13"/>
      <c r="H30" s="12"/>
    </row>
    <row r="31" spans="1:8" ht="16.350000000000001" customHeight="1">
      <c r="A31" s="11" t="s">
        <v>121</v>
      </c>
      <c r="B31" s="15"/>
      <c r="C31" s="13" t="s">
        <v>122</v>
      </c>
      <c r="D31" s="14"/>
      <c r="E31" s="13"/>
      <c r="F31" s="13"/>
      <c r="G31" s="13"/>
      <c r="H31" s="12"/>
    </row>
    <row r="32" spans="1:8" ht="16.350000000000001" customHeight="1">
      <c r="A32" s="11" t="s">
        <v>123</v>
      </c>
      <c r="B32" s="15"/>
      <c r="C32" s="13" t="s">
        <v>124</v>
      </c>
      <c r="D32" s="14"/>
      <c r="E32" s="13"/>
      <c r="F32" s="13"/>
      <c r="G32" s="13"/>
      <c r="H32" s="12"/>
    </row>
    <row r="33" spans="1:8" ht="16.350000000000001" customHeight="1">
      <c r="A33" s="13"/>
      <c r="B33" s="13"/>
      <c r="C33" s="13" t="s">
        <v>125</v>
      </c>
      <c r="D33" s="14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126</v>
      </c>
      <c r="D34" s="14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127</v>
      </c>
      <c r="D35" s="14"/>
      <c r="E35" s="13"/>
      <c r="F35" s="13"/>
      <c r="G35" s="13"/>
      <c r="H35" s="13"/>
    </row>
    <row r="36" spans="1:8" ht="16.350000000000001" customHeight="1">
      <c r="A36" s="11" t="s">
        <v>128</v>
      </c>
      <c r="B36" s="15">
        <v>107.58991</v>
      </c>
      <c r="C36" s="11" t="s">
        <v>129</v>
      </c>
      <c r="D36" s="15">
        <f>SUM(D6:D35)</f>
        <v>129.99991000000003</v>
      </c>
      <c r="E36" s="11" t="s">
        <v>129</v>
      </c>
      <c r="F36" s="15">
        <f>F6+F10</f>
        <v>129.99991</v>
      </c>
      <c r="G36" s="11" t="s">
        <v>129</v>
      </c>
      <c r="H36" s="15">
        <f>SUM(H6:H19)</f>
        <v>129.99991</v>
      </c>
    </row>
    <row r="37" spans="1:8" ht="16.350000000000001" customHeight="1">
      <c r="A37" s="11" t="s">
        <v>130</v>
      </c>
      <c r="B37" s="15">
        <v>22.41</v>
      </c>
      <c r="C37" s="11" t="s">
        <v>131</v>
      </c>
      <c r="D37" s="15"/>
      <c r="E37" s="11" t="s">
        <v>131</v>
      </c>
      <c r="F37" s="15"/>
      <c r="G37" s="11" t="s">
        <v>131</v>
      </c>
      <c r="H37" s="15"/>
    </row>
    <row r="38" spans="1:8" ht="16.350000000000001" customHeight="1">
      <c r="A38" s="13"/>
      <c r="B38" s="12"/>
      <c r="C38" s="13"/>
      <c r="D38" s="12"/>
      <c r="E38" s="11"/>
      <c r="F38" s="15"/>
      <c r="G38" s="11"/>
      <c r="H38" s="15"/>
    </row>
    <row r="39" spans="1:8" ht="16.350000000000001" customHeight="1">
      <c r="A39" s="11" t="s">
        <v>132</v>
      </c>
      <c r="B39" s="15">
        <f>SUM(B36:B38)</f>
        <v>129.99991</v>
      </c>
      <c r="C39" s="11" t="s">
        <v>133</v>
      </c>
      <c r="D39" s="15">
        <f>D36</f>
        <v>129.99991000000003</v>
      </c>
      <c r="E39" s="11" t="s">
        <v>133</v>
      </c>
      <c r="F39" s="15">
        <f>F36</f>
        <v>129.99991</v>
      </c>
      <c r="G39" s="11" t="s">
        <v>133</v>
      </c>
      <c r="H39" s="15">
        <f>H36</f>
        <v>129.99991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selection activeCell="K21" sqref="K2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4"/>
      <c r="X1" s="85" t="s">
        <v>134</v>
      </c>
      <c r="Y1" s="85"/>
    </row>
    <row r="2" spans="1:25" ht="33.6" customHeight="1">
      <c r="A2" s="86" t="s">
        <v>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 ht="22.3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3" t="s">
        <v>33</v>
      </c>
      <c r="Y3" s="83"/>
    </row>
    <row r="4" spans="1:25" ht="22.35" customHeight="1">
      <c r="A4" s="87" t="s">
        <v>135</v>
      </c>
      <c r="B4" s="87" t="s">
        <v>136</v>
      </c>
      <c r="C4" s="87" t="s">
        <v>137</v>
      </c>
      <c r="D4" s="87" t="s">
        <v>138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 t="s">
        <v>130</v>
      </c>
      <c r="T4" s="87"/>
      <c r="U4" s="87"/>
      <c r="V4" s="87"/>
      <c r="W4" s="87"/>
      <c r="X4" s="87"/>
      <c r="Y4" s="87"/>
    </row>
    <row r="5" spans="1:25" ht="22.35" customHeight="1">
      <c r="A5" s="87"/>
      <c r="B5" s="87"/>
      <c r="C5" s="87"/>
      <c r="D5" s="87" t="s">
        <v>139</v>
      </c>
      <c r="E5" s="87" t="s">
        <v>140</v>
      </c>
      <c r="F5" s="87" t="s">
        <v>141</v>
      </c>
      <c r="G5" s="87" t="s">
        <v>142</v>
      </c>
      <c r="H5" s="87" t="s">
        <v>143</v>
      </c>
      <c r="I5" s="87" t="s">
        <v>144</v>
      </c>
      <c r="J5" s="87" t="s">
        <v>145</v>
      </c>
      <c r="K5" s="87"/>
      <c r="L5" s="87"/>
      <c r="M5" s="87"/>
      <c r="N5" s="87" t="s">
        <v>146</v>
      </c>
      <c r="O5" s="87" t="s">
        <v>147</v>
      </c>
      <c r="P5" s="87" t="s">
        <v>148</v>
      </c>
      <c r="Q5" s="87" t="s">
        <v>149</v>
      </c>
      <c r="R5" s="87" t="s">
        <v>150</v>
      </c>
      <c r="S5" s="87" t="s">
        <v>139</v>
      </c>
      <c r="T5" s="87" t="s">
        <v>140</v>
      </c>
      <c r="U5" s="87" t="s">
        <v>141</v>
      </c>
      <c r="V5" s="87" t="s">
        <v>142</v>
      </c>
      <c r="W5" s="87" t="s">
        <v>143</v>
      </c>
      <c r="X5" s="87" t="s">
        <v>144</v>
      </c>
      <c r="Y5" s="87" t="s">
        <v>151</v>
      </c>
    </row>
    <row r="6" spans="1:25" ht="22.35" customHeight="1">
      <c r="A6" s="87"/>
      <c r="B6" s="87"/>
      <c r="C6" s="87"/>
      <c r="D6" s="87"/>
      <c r="E6" s="87"/>
      <c r="F6" s="87"/>
      <c r="G6" s="87"/>
      <c r="H6" s="87"/>
      <c r="I6" s="87"/>
      <c r="J6" s="16" t="s">
        <v>152</v>
      </c>
      <c r="K6" s="16" t="s">
        <v>153</v>
      </c>
      <c r="L6" s="16" t="s">
        <v>154</v>
      </c>
      <c r="M6" s="16" t="s">
        <v>143</v>
      </c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</row>
    <row r="7" spans="1:25" ht="22.9" customHeight="1">
      <c r="A7" s="11"/>
      <c r="B7" s="11" t="s">
        <v>137</v>
      </c>
      <c r="C7" s="17">
        <f>C8</f>
        <v>129.99991</v>
      </c>
      <c r="D7" s="17">
        <v>107.58991</v>
      </c>
      <c r="E7" s="17">
        <v>107.58991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2">
        <f>S8</f>
        <v>22.41</v>
      </c>
      <c r="T7" s="12">
        <f t="shared" ref="T7:Y8" si="0">T8</f>
        <v>15.03</v>
      </c>
      <c r="U7" s="12"/>
      <c r="V7" s="12"/>
      <c r="W7" s="12"/>
      <c r="X7" s="12"/>
      <c r="Y7" s="12">
        <f t="shared" si="0"/>
        <v>7.38</v>
      </c>
    </row>
    <row r="8" spans="1:25" ht="22.9" customHeight="1">
      <c r="A8" s="18" t="s">
        <v>155</v>
      </c>
      <c r="B8" s="18" t="s">
        <v>5</v>
      </c>
      <c r="C8" s="17">
        <f>C9</f>
        <v>129.99991</v>
      </c>
      <c r="D8" s="17">
        <v>107.58991</v>
      </c>
      <c r="E8" s="17">
        <v>107.58991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2">
        <f>S9</f>
        <v>22.41</v>
      </c>
      <c r="T8" s="12">
        <f t="shared" si="0"/>
        <v>15.03</v>
      </c>
      <c r="U8" s="12"/>
      <c r="V8" s="12"/>
      <c r="W8" s="12"/>
      <c r="X8" s="12"/>
      <c r="Y8" s="12">
        <f t="shared" si="0"/>
        <v>7.38</v>
      </c>
    </row>
    <row r="9" spans="1:25" ht="22.9" customHeight="1">
      <c r="A9" s="19" t="s">
        <v>156</v>
      </c>
      <c r="B9" s="19" t="s">
        <v>157</v>
      </c>
      <c r="C9" s="14">
        <f>D9+S9</f>
        <v>129.99991</v>
      </c>
      <c r="D9" s="14">
        <v>107.58991</v>
      </c>
      <c r="E9" s="12">
        <v>107.58991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>
        <f>SUM(T9:Y9)</f>
        <v>22.41</v>
      </c>
      <c r="T9" s="12">
        <f>'6财政拨款收支总表'!B14</f>
        <v>15.03</v>
      </c>
      <c r="U9" s="12"/>
      <c r="V9" s="12"/>
      <c r="W9" s="12"/>
      <c r="X9" s="12"/>
      <c r="Y9" s="12">
        <v>7.38</v>
      </c>
    </row>
    <row r="10" spans="1:25" ht="16.350000000000001" customHeight="1"/>
    <row r="11" spans="1:25" ht="16.350000000000001" customHeight="1">
      <c r="G11" s="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pane ySplit="6" topLeftCell="A16" activePane="bottomLeft" state="frozen"/>
      <selection pane="bottomLeft" activeCell="E12" sqref="E12"/>
    </sheetView>
  </sheetViews>
  <sheetFormatPr defaultColWidth="10" defaultRowHeight="13.5"/>
  <cols>
    <col min="1" max="1" width="4.625" style="46" customWidth="1"/>
    <col min="2" max="2" width="4.875" style="46" customWidth="1"/>
    <col min="3" max="3" width="5" style="46" customWidth="1"/>
    <col min="4" max="4" width="16" style="46" customWidth="1"/>
    <col min="5" max="5" width="25.75" style="46" customWidth="1"/>
    <col min="6" max="6" width="12.375" style="46" customWidth="1"/>
    <col min="7" max="7" width="11.375" style="46" customWidth="1"/>
    <col min="8" max="8" width="14" style="46" customWidth="1"/>
    <col min="9" max="9" width="14.75" style="46" customWidth="1"/>
    <col min="10" max="11" width="17.5" style="46" customWidth="1"/>
    <col min="12" max="16384" width="10" style="46"/>
  </cols>
  <sheetData>
    <row r="1" spans="1:11" ht="16.350000000000001" customHeight="1">
      <c r="A1" s="45"/>
      <c r="D1" s="47"/>
      <c r="K1" s="48" t="s">
        <v>158</v>
      </c>
    </row>
    <row r="2" spans="1:11" ht="31.9" customHeight="1">
      <c r="A2" s="88" t="s">
        <v>10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.95" customHeight="1">
      <c r="A3" s="89" t="s">
        <v>32</v>
      </c>
      <c r="B3" s="89"/>
      <c r="C3" s="89"/>
      <c r="D3" s="89"/>
      <c r="E3" s="89"/>
      <c r="F3" s="89"/>
      <c r="G3" s="89"/>
      <c r="H3" s="89"/>
      <c r="I3" s="89"/>
      <c r="J3" s="89"/>
      <c r="K3" s="49" t="s">
        <v>33</v>
      </c>
    </row>
    <row r="4" spans="1:11" ht="27.6" customHeight="1">
      <c r="A4" s="90" t="s">
        <v>159</v>
      </c>
      <c r="B4" s="90"/>
      <c r="C4" s="90"/>
      <c r="D4" s="90" t="s">
        <v>160</v>
      </c>
      <c r="E4" s="90" t="s">
        <v>161</v>
      </c>
      <c r="F4" s="90" t="s">
        <v>137</v>
      </c>
      <c r="G4" s="90" t="s">
        <v>162</v>
      </c>
      <c r="H4" s="90" t="s">
        <v>163</v>
      </c>
      <c r="I4" s="90" t="s">
        <v>164</v>
      </c>
      <c r="J4" s="90" t="s">
        <v>165</v>
      </c>
      <c r="K4" s="90" t="s">
        <v>166</v>
      </c>
    </row>
    <row r="5" spans="1:11" ht="25.9" customHeight="1">
      <c r="A5" s="50" t="s">
        <v>167</v>
      </c>
      <c r="B5" s="50" t="s">
        <v>168</v>
      </c>
      <c r="C5" s="50" t="s">
        <v>169</v>
      </c>
      <c r="D5" s="90"/>
      <c r="E5" s="90"/>
      <c r="F5" s="90"/>
      <c r="G5" s="90"/>
      <c r="H5" s="90"/>
      <c r="I5" s="90"/>
      <c r="J5" s="90"/>
      <c r="K5" s="90"/>
    </row>
    <row r="6" spans="1:11" ht="22.9" customHeight="1">
      <c r="A6" s="51"/>
      <c r="B6" s="51"/>
      <c r="C6" s="51"/>
      <c r="D6" s="52" t="s">
        <v>137</v>
      </c>
      <c r="E6" s="52"/>
      <c r="F6" s="53">
        <f>F7</f>
        <v>129.99991000000003</v>
      </c>
      <c r="G6" s="53">
        <f t="shared" ref="G6:H7" si="0">G7</f>
        <v>89.719910000000013</v>
      </c>
      <c r="H6" s="53">
        <f t="shared" si="0"/>
        <v>40.28</v>
      </c>
      <c r="I6" s="53"/>
      <c r="J6" s="52"/>
      <c r="K6" s="52"/>
    </row>
    <row r="7" spans="1:11" ht="22.9" customHeight="1">
      <c r="A7" s="54"/>
      <c r="B7" s="54"/>
      <c r="C7" s="54"/>
      <c r="D7" s="55" t="s">
        <v>155</v>
      </c>
      <c r="E7" s="55" t="s">
        <v>5</v>
      </c>
      <c r="F7" s="53">
        <f>F8</f>
        <v>129.99991000000003</v>
      </c>
      <c r="G7" s="53">
        <f t="shared" si="0"/>
        <v>89.719910000000013</v>
      </c>
      <c r="H7" s="53">
        <f t="shared" si="0"/>
        <v>40.28</v>
      </c>
      <c r="I7" s="53"/>
      <c r="J7" s="52"/>
      <c r="K7" s="52"/>
    </row>
    <row r="8" spans="1:11" ht="22.9" customHeight="1">
      <c r="A8" s="54"/>
      <c r="B8" s="54"/>
      <c r="C8" s="54"/>
      <c r="D8" s="55" t="s">
        <v>156</v>
      </c>
      <c r="E8" s="55" t="s">
        <v>170</v>
      </c>
      <c r="F8" s="53">
        <f>F9+F13+F18+F22+F25</f>
        <v>129.99991000000003</v>
      </c>
      <c r="G8" s="53">
        <f>G9+G13+G18+G22</f>
        <v>89.719910000000013</v>
      </c>
      <c r="H8" s="53">
        <f>H9+H13+H18+H22+H25</f>
        <v>40.28</v>
      </c>
      <c r="I8" s="53"/>
      <c r="J8" s="52"/>
      <c r="K8" s="52"/>
    </row>
    <row r="9" spans="1:11" ht="20.65" customHeight="1">
      <c r="A9" s="56" t="s">
        <v>171</v>
      </c>
      <c r="B9" s="57"/>
      <c r="C9" s="57"/>
      <c r="D9" s="55" t="s">
        <v>172</v>
      </c>
      <c r="E9" s="52" t="s">
        <v>173</v>
      </c>
      <c r="F9" s="53">
        <f>F10</f>
        <v>107.18680000000001</v>
      </c>
      <c r="G9" s="53">
        <f t="shared" ref="G9:H9" si="1">G10</f>
        <v>74.286799999999999</v>
      </c>
      <c r="H9" s="53">
        <f t="shared" si="1"/>
        <v>32.9</v>
      </c>
      <c r="I9" s="53"/>
      <c r="J9" s="52"/>
      <c r="K9" s="52"/>
    </row>
    <row r="10" spans="1:11" ht="24.95" customHeight="1">
      <c r="A10" s="56" t="s">
        <v>171</v>
      </c>
      <c r="B10" s="56" t="s">
        <v>174</v>
      </c>
      <c r="C10" s="57"/>
      <c r="D10" s="58" t="s">
        <v>175</v>
      </c>
      <c r="E10" s="54" t="s">
        <v>176</v>
      </c>
      <c r="F10" s="59">
        <f>F11+F12</f>
        <v>107.18680000000001</v>
      </c>
      <c r="G10" s="59">
        <f t="shared" ref="G10:H10" si="2">G11+G12</f>
        <v>74.286799999999999</v>
      </c>
      <c r="H10" s="59">
        <f t="shared" si="2"/>
        <v>32.9</v>
      </c>
      <c r="I10" s="53"/>
      <c r="J10" s="54"/>
      <c r="K10" s="54"/>
    </row>
    <row r="11" spans="1:11" ht="28.5" customHeight="1">
      <c r="A11" s="56" t="s">
        <v>171</v>
      </c>
      <c r="B11" s="56" t="s">
        <v>174</v>
      </c>
      <c r="C11" s="56" t="s">
        <v>177</v>
      </c>
      <c r="D11" s="58" t="s">
        <v>178</v>
      </c>
      <c r="E11" s="54" t="s">
        <v>179</v>
      </c>
      <c r="F11" s="59">
        <v>92.156800000000004</v>
      </c>
      <c r="G11" s="59">
        <v>59.256799999999998</v>
      </c>
      <c r="H11" s="59">
        <v>32.9</v>
      </c>
      <c r="I11" s="59"/>
      <c r="J11" s="54"/>
      <c r="K11" s="54"/>
    </row>
    <row r="12" spans="1:11" ht="28.5" customHeight="1">
      <c r="A12" s="60">
        <v>201</v>
      </c>
      <c r="B12" s="60">
        <v>28</v>
      </c>
      <c r="C12" s="60">
        <v>99</v>
      </c>
      <c r="D12" s="56">
        <v>2012899</v>
      </c>
      <c r="E12" s="54" t="s">
        <v>592</v>
      </c>
      <c r="F12" s="59">
        <v>15.03</v>
      </c>
      <c r="G12" s="59">
        <v>15.03</v>
      </c>
      <c r="H12" s="59"/>
      <c r="I12" s="59"/>
      <c r="J12" s="54"/>
      <c r="K12" s="54"/>
    </row>
    <row r="13" spans="1:11" ht="20.65" customHeight="1">
      <c r="A13" s="56" t="s">
        <v>180</v>
      </c>
      <c r="B13" s="57"/>
      <c r="C13" s="57"/>
      <c r="D13" s="55" t="s">
        <v>181</v>
      </c>
      <c r="E13" s="52" t="s">
        <v>182</v>
      </c>
      <c r="F13" s="53">
        <v>6.8146199999999997</v>
      </c>
      <c r="G13" s="53">
        <v>6.8146199999999997</v>
      </c>
      <c r="H13" s="53"/>
      <c r="I13" s="53"/>
      <c r="J13" s="52"/>
      <c r="K13" s="52"/>
    </row>
    <row r="14" spans="1:11" ht="24.95" customHeight="1">
      <c r="A14" s="56" t="s">
        <v>180</v>
      </c>
      <c r="B14" s="56" t="s">
        <v>183</v>
      </c>
      <c r="C14" s="57"/>
      <c r="D14" s="58" t="s">
        <v>184</v>
      </c>
      <c r="E14" s="54" t="s">
        <v>185</v>
      </c>
      <c r="F14" s="59">
        <v>6.4137599999999999</v>
      </c>
      <c r="G14" s="53">
        <v>6.4137599999999999</v>
      </c>
      <c r="H14" s="53"/>
      <c r="I14" s="53"/>
      <c r="J14" s="54"/>
      <c r="K14" s="54"/>
    </row>
    <row r="15" spans="1:11" ht="28.5" customHeight="1">
      <c r="A15" s="56" t="s">
        <v>180</v>
      </c>
      <c r="B15" s="56" t="s">
        <v>183</v>
      </c>
      <c r="C15" s="56" t="s">
        <v>183</v>
      </c>
      <c r="D15" s="58" t="s">
        <v>186</v>
      </c>
      <c r="E15" s="54" t="s">
        <v>187</v>
      </c>
      <c r="F15" s="59">
        <v>6.4137599999999999</v>
      </c>
      <c r="G15" s="59">
        <v>6.4137599999999999</v>
      </c>
      <c r="H15" s="59"/>
      <c r="I15" s="59"/>
      <c r="J15" s="54"/>
      <c r="K15" s="54"/>
    </row>
    <row r="16" spans="1:11" ht="24.95" customHeight="1">
      <c r="A16" s="56" t="s">
        <v>180</v>
      </c>
      <c r="B16" s="56" t="s">
        <v>188</v>
      </c>
      <c r="C16" s="57"/>
      <c r="D16" s="58" t="s">
        <v>189</v>
      </c>
      <c r="E16" s="54" t="s">
        <v>190</v>
      </c>
      <c r="F16" s="59">
        <v>0.40085999999999999</v>
      </c>
      <c r="G16" s="53">
        <v>0.40085999999999999</v>
      </c>
      <c r="H16" s="53"/>
      <c r="I16" s="53"/>
      <c r="J16" s="54"/>
      <c r="K16" s="54"/>
    </row>
    <row r="17" spans="1:11" ht="28.5" customHeight="1">
      <c r="A17" s="56" t="s">
        <v>180</v>
      </c>
      <c r="B17" s="56" t="s">
        <v>188</v>
      </c>
      <c r="C17" s="56" t="s">
        <v>188</v>
      </c>
      <c r="D17" s="58" t="s">
        <v>191</v>
      </c>
      <c r="E17" s="54" t="s">
        <v>192</v>
      </c>
      <c r="F17" s="59">
        <v>0.40085999999999999</v>
      </c>
      <c r="G17" s="59">
        <v>0.40085999999999999</v>
      </c>
      <c r="H17" s="59"/>
      <c r="I17" s="59"/>
      <c r="J17" s="54"/>
      <c r="K17" s="54"/>
    </row>
    <row r="18" spans="1:11" ht="20.65" customHeight="1">
      <c r="A18" s="56" t="s">
        <v>193</v>
      </c>
      <c r="B18" s="57"/>
      <c r="C18" s="57"/>
      <c r="D18" s="55" t="s">
        <v>194</v>
      </c>
      <c r="E18" s="52" t="s">
        <v>195</v>
      </c>
      <c r="F18" s="53">
        <v>3.8081700000000001</v>
      </c>
      <c r="G18" s="53">
        <v>3.8081700000000001</v>
      </c>
      <c r="H18" s="53"/>
      <c r="I18" s="53"/>
      <c r="J18" s="52"/>
      <c r="K18" s="52"/>
    </row>
    <row r="19" spans="1:11" ht="24.95" customHeight="1">
      <c r="A19" s="56" t="s">
        <v>193</v>
      </c>
      <c r="B19" s="56" t="s">
        <v>196</v>
      </c>
      <c r="C19" s="57"/>
      <c r="D19" s="58" t="s">
        <v>197</v>
      </c>
      <c r="E19" s="54" t="s">
        <v>198</v>
      </c>
      <c r="F19" s="59">
        <v>3.8081700000000001</v>
      </c>
      <c r="G19" s="53">
        <v>3.8081700000000001</v>
      </c>
      <c r="H19" s="53"/>
      <c r="I19" s="53"/>
      <c r="J19" s="54"/>
      <c r="K19" s="54"/>
    </row>
    <row r="20" spans="1:11" ht="28.5" customHeight="1">
      <c r="A20" s="56" t="s">
        <v>193</v>
      </c>
      <c r="B20" s="56" t="s">
        <v>196</v>
      </c>
      <c r="C20" s="56" t="s">
        <v>177</v>
      </c>
      <c r="D20" s="58" t="s">
        <v>199</v>
      </c>
      <c r="E20" s="54" t="s">
        <v>200</v>
      </c>
      <c r="F20" s="59">
        <v>3.4073099999999998</v>
      </c>
      <c r="G20" s="59">
        <v>3.4073099999999998</v>
      </c>
      <c r="H20" s="59"/>
      <c r="I20" s="59"/>
      <c r="J20" s="54"/>
      <c r="K20" s="54"/>
    </row>
    <row r="21" spans="1:11" ht="28.5" customHeight="1">
      <c r="A21" s="56" t="s">
        <v>193</v>
      </c>
      <c r="B21" s="56" t="s">
        <v>196</v>
      </c>
      <c r="C21" s="56" t="s">
        <v>201</v>
      </c>
      <c r="D21" s="58" t="s">
        <v>202</v>
      </c>
      <c r="E21" s="54" t="s">
        <v>203</v>
      </c>
      <c r="F21" s="59">
        <v>0.40085999999999999</v>
      </c>
      <c r="G21" s="59">
        <v>0.40085999999999999</v>
      </c>
      <c r="H21" s="59"/>
      <c r="I21" s="59"/>
      <c r="J21" s="54"/>
      <c r="K21" s="54"/>
    </row>
    <row r="22" spans="1:11" ht="20.65" customHeight="1">
      <c r="A22" s="56" t="s">
        <v>204</v>
      </c>
      <c r="B22" s="57"/>
      <c r="C22" s="57"/>
      <c r="D22" s="55" t="s">
        <v>205</v>
      </c>
      <c r="E22" s="52" t="s">
        <v>206</v>
      </c>
      <c r="F22" s="53">
        <v>4.8103199999999999</v>
      </c>
      <c r="G22" s="53">
        <v>4.8103199999999999</v>
      </c>
      <c r="H22" s="53"/>
      <c r="I22" s="53"/>
      <c r="J22" s="52"/>
      <c r="K22" s="52"/>
    </row>
    <row r="23" spans="1:11" ht="24.95" customHeight="1">
      <c r="A23" s="56" t="s">
        <v>204</v>
      </c>
      <c r="B23" s="56" t="s">
        <v>207</v>
      </c>
      <c r="C23" s="57"/>
      <c r="D23" s="58" t="s">
        <v>208</v>
      </c>
      <c r="E23" s="54" t="s">
        <v>209</v>
      </c>
      <c r="F23" s="59">
        <v>4.8103199999999999</v>
      </c>
      <c r="G23" s="53">
        <v>4.8103199999999999</v>
      </c>
      <c r="H23" s="53"/>
      <c r="I23" s="53"/>
      <c r="J23" s="54"/>
      <c r="K23" s="54"/>
    </row>
    <row r="24" spans="1:11" ht="24.95" customHeight="1">
      <c r="A24" s="56" t="s">
        <v>204</v>
      </c>
      <c r="B24" s="56" t="s">
        <v>207</v>
      </c>
      <c r="C24" s="56" t="s">
        <v>177</v>
      </c>
      <c r="D24" s="58" t="s">
        <v>210</v>
      </c>
      <c r="E24" s="54" t="s">
        <v>211</v>
      </c>
      <c r="F24" s="59">
        <v>4.8103199999999999</v>
      </c>
      <c r="G24" s="62">
        <v>4.8103199999999999</v>
      </c>
      <c r="H24" s="59"/>
      <c r="I24" s="59"/>
      <c r="J24" s="54"/>
      <c r="K24" s="54"/>
    </row>
    <row r="25" spans="1:11" ht="24.95" customHeight="1">
      <c r="A25" s="56">
        <v>229</v>
      </c>
      <c r="B25" s="57"/>
      <c r="C25" s="57"/>
      <c r="D25" s="55">
        <v>229</v>
      </c>
      <c r="E25" s="52" t="s">
        <v>601</v>
      </c>
      <c r="F25" s="63">
        <v>7.38</v>
      </c>
      <c r="G25" s="64"/>
      <c r="H25" s="65">
        <v>7.38</v>
      </c>
      <c r="I25" s="53"/>
      <c r="J25" s="52"/>
      <c r="K25" s="52"/>
    </row>
    <row r="26" spans="1:11" ht="24.95" customHeight="1">
      <c r="A26" s="56">
        <v>229</v>
      </c>
      <c r="B26" s="56">
        <v>99</v>
      </c>
      <c r="C26" s="57"/>
      <c r="D26" s="58">
        <v>22999</v>
      </c>
      <c r="E26" s="54" t="s">
        <v>602</v>
      </c>
      <c r="F26" s="66">
        <v>7.38</v>
      </c>
      <c r="G26" s="67"/>
      <c r="H26" s="68">
        <v>7.38</v>
      </c>
      <c r="I26" s="53"/>
      <c r="J26" s="54"/>
      <c r="K26" s="54"/>
    </row>
    <row r="27" spans="1:11" ht="24.95" customHeight="1">
      <c r="A27" s="56">
        <v>229</v>
      </c>
      <c r="B27" s="56">
        <v>99</v>
      </c>
      <c r="C27" s="56">
        <v>99</v>
      </c>
      <c r="D27" s="58">
        <v>2299999</v>
      </c>
      <c r="E27" s="54" t="s">
        <v>603</v>
      </c>
      <c r="F27" s="66">
        <v>7.38</v>
      </c>
      <c r="G27" s="67"/>
      <c r="H27" s="68">
        <v>7.38</v>
      </c>
      <c r="I27" s="59"/>
      <c r="J27" s="54"/>
      <c r="K27" s="5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>
      <selection activeCell="E11" sqref="E11"/>
    </sheetView>
  </sheetViews>
  <sheetFormatPr defaultColWidth="10" defaultRowHeight="13.5"/>
  <cols>
    <col min="1" max="1" width="3.625" style="46" customWidth="1"/>
    <col min="2" max="2" width="4.75" style="46" customWidth="1"/>
    <col min="3" max="3" width="4.625" style="46" customWidth="1"/>
    <col min="4" max="4" width="7.375" style="46" customWidth="1"/>
    <col min="5" max="5" width="20.125" style="46" customWidth="1"/>
    <col min="6" max="6" width="9.25" style="46" customWidth="1"/>
    <col min="7" max="12" width="7.125" style="46" customWidth="1"/>
    <col min="13" max="13" width="6.75" style="46" customWidth="1"/>
    <col min="14" max="17" width="7.125" style="46" customWidth="1"/>
    <col min="18" max="18" width="7" style="46" customWidth="1"/>
    <col min="19" max="20" width="7.125" style="46" customWidth="1"/>
    <col min="21" max="21" width="9.75" style="46" customWidth="1"/>
    <col min="22" max="16384" width="10" style="46"/>
  </cols>
  <sheetData>
    <row r="1" spans="1:20" ht="16.350000000000001" customHeight="1">
      <c r="A1" s="45"/>
      <c r="S1" s="91" t="s">
        <v>212</v>
      </c>
      <c r="T1" s="91"/>
    </row>
    <row r="2" spans="1:20" ht="42.2" customHeight="1">
      <c r="A2" s="88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19.899999999999999" customHeight="1">
      <c r="A3" s="92" t="s">
        <v>32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 t="s">
        <v>33</v>
      </c>
      <c r="T3" s="93"/>
    </row>
    <row r="4" spans="1:20" ht="19.899999999999999" customHeight="1">
      <c r="A4" s="94" t="s">
        <v>159</v>
      </c>
      <c r="B4" s="94"/>
      <c r="C4" s="94"/>
      <c r="D4" s="94" t="s">
        <v>213</v>
      </c>
      <c r="E4" s="94" t="s">
        <v>214</v>
      </c>
      <c r="F4" s="94" t="s">
        <v>215</v>
      </c>
      <c r="G4" s="94" t="s">
        <v>216</v>
      </c>
      <c r="H4" s="94" t="s">
        <v>217</v>
      </c>
      <c r="I4" s="94" t="s">
        <v>218</v>
      </c>
      <c r="J4" s="94" t="s">
        <v>219</v>
      </c>
      <c r="K4" s="94" t="s">
        <v>220</v>
      </c>
      <c r="L4" s="94" t="s">
        <v>221</v>
      </c>
      <c r="M4" s="94" t="s">
        <v>222</v>
      </c>
      <c r="N4" s="94" t="s">
        <v>223</v>
      </c>
      <c r="O4" s="94" t="s">
        <v>224</v>
      </c>
      <c r="P4" s="94" t="s">
        <v>225</v>
      </c>
      <c r="Q4" s="94" t="s">
        <v>226</v>
      </c>
      <c r="R4" s="94" t="s">
        <v>227</v>
      </c>
      <c r="S4" s="94" t="s">
        <v>228</v>
      </c>
      <c r="T4" s="94" t="s">
        <v>229</v>
      </c>
    </row>
    <row r="5" spans="1:20" ht="20.65" customHeight="1">
      <c r="A5" s="69" t="s">
        <v>167</v>
      </c>
      <c r="B5" s="69" t="s">
        <v>168</v>
      </c>
      <c r="C5" s="69" t="s">
        <v>169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ht="22.9" customHeight="1">
      <c r="A6" s="70"/>
      <c r="B6" s="70"/>
      <c r="C6" s="70"/>
      <c r="D6" s="70"/>
      <c r="E6" s="70" t="s">
        <v>137</v>
      </c>
      <c r="F6" s="71">
        <f>F7</f>
        <v>129.99991</v>
      </c>
      <c r="G6" s="71">
        <f t="shared" ref="G6:T7" si="0">G7</f>
        <v>64.561909999999997</v>
      </c>
      <c r="H6" s="71">
        <f t="shared" si="0"/>
        <v>58.058</v>
      </c>
      <c r="I6" s="71">
        <f t="shared" si="0"/>
        <v>0</v>
      </c>
      <c r="J6" s="71">
        <f t="shared" si="0"/>
        <v>0</v>
      </c>
      <c r="K6" s="71">
        <f t="shared" si="0"/>
        <v>0</v>
      </c>
      <c r="L6" s="71">
        <f t="shared" si="0"/>
        <v>0</v>
      </c>
      <c r="M6" s="71">
        <f t="shared" si="0"/>
        <v>0</v>
      </c>
      <c r="N6" s="71">
        <f t="shared" si="0"/>
        <v>0</v>
      </c>
      <c r="O6" s="71">
        <f t="shared" si="0"/>
        <v>0</v>
      </c>
      <c r="P6" s="71">
        <f t="shared" si="0"/>
        <v>0</v>
      </c>
      <c r="Q6" s="71">
        <f t="shared" si="0"/>
        <v>0</v>
      </c>
      <c r="R6" s="71">
        <f t="shared" si="0"/>
        <v>0</v>
      </c>
      <c r="S6" s="71">
        <f t="shared" si="0"/>
        <v>0</v>
      </c>
      <c r="T6" s="71">
        <f t="shared" si="0"/>
        <v>7.38</v>
      </c>
    </row>
    <row r="7" spans="1:20" ht="22.9" customHeight="1">
      <c r="A7" s="70"/>
      <c r="B7" s="70"/>
      <c r="C7" s="70"/>
      <c r="D7" s="72" t="s">
        <v>155</v>
      </c>
      <c r="E7" s="72" t="s">
        <v>5</v>
      </c>
      <c r="F7" s="71">
        <f>F8</f>
        <v>129.99991</v>
      </c>
      <c r="G7" s="71">
        <f t="shared" si="0"/>
        <v>64.561909999999997</v>
      </c>
      <c r="H7" s="71">
        <f t="shared" si="0"/>
        <v>58.058</v>
      </c>
      <c r="I7" s="71">
        <f t="shared" si="0"/>
        <v>0</v>
      </c>
      <c r="J7" s="71">
        <f t="shared" si="0"/>
        <v>0</v>
      </c>
      <c r="K7" s="71">
        <f t="shared" si="0"/>
        <v>0</v>
      </c>
      <c r="L7" s="71">
        <f t="shared" si="0"/>
        <v>0</v>
      </c>
      <c r="M7" s="71">
        <f t="shared" si="0"/>
        <v>0</v>
      </c>
      <c r="N7" s="71">
        <f t="shared" si="0"/>
        <v>0</v>
      </c>
      <c r="O7" s="71">
        <f t="shared" si="0"/>
        <v>0</v>
      </c>
      <c r="P7" s="71">
        <f t="shared" si="0"/>
        <v>0</v>
      </c>
      <c r="Q7" s="71">
        <f t="shared" si="0"/>
        <v>0</v>
      </c>
      <c r="R7" s="71">
        <f t="shared" si="0"/>
        <v>0</v>
      </c>
      <c r="S7" s="71">
        <f t="shared" si="0"/>
        <v>0</v>
      </c>
      <c r="T7" s="71">
        <f t="shared" si="0"/>
        <v>7.38</v>
      </c>
    </row>
    <row r="8" spans="1:20" ht="22.9" customHeight="1">
      <c r="A8" s="70"/>
      <c r="B8" s="70"/>
      <c r="C8" s="70"/>
      <c r="D8" s="72" t="s">
        <v>156</v>
      </c>
      <c r="E8" s="72" t="s">
        <v>157</v>
      </c>
      <c r="F8" s="71">
        <f>SUM(F9:F16)</f>
        <v>129.99991</v>
      </c>
      <c r="G8" s="71">
        <f t="shared" ref="G8:T8" si="1">SUM(G9:G16)</f>
        <v>64.561909999999997</v>
      </c>
      <c r="H8" s="71">
        <f t="shared" si="1"/>
        <v>58.058</v>
      </c>
      <c r="I8" s="71">
        <f t="shared" si="1"/>
        <v>0</v>
      </c>
      <c r="J8" s="71">
        <f t="shared" si="1"/>
        <v>0</v>
      </c>
      <c r="K8" s="71">
        <f t="shared" si="1"/>
        <v>0</v>
      </c>
      <c r="L8" s="71">
        <f t="shared" si="1"/>
        <v>0</v>
      </c>
      <c r="M8" s="71">
        <f t="shared" si="1"/>
        <v>0</v>
      </c>
      <c r="N8" s="71">
        <f t="shared" si="1"/>
        <v>0</v>
      </c>
      <c r="O8" s="71">
        <f t="shared" si="1"/>
        <v>0</v>
      </c>
      <c r="P8" s="71">
        <f t="shared" si="1"/>
        <v>0</v>
      </c>
      <c r="Q8" s="71">
        <f t="shared" si="1"/>
        <v>0</v>
      </c>
      <c r="R8" s="71">
        <f t="shared" si="1"/>
        <v>0</v>
      </c>
      <c r="S8" s="71">
        <f t="shared" si="1"/>
        <v>0</v>
      </c>
      <c r="T8" s="71">
        <f t="shared" si="1"/>
        <v>7.38</v>
      </c>
    </row>
    <row r="9" spans="1:20" ht="22.9" customHeight="1">
      <c r="A9" s="60" t="s">
        <v>171</v>
      </c>
      <c r="B9" s="60" t="s">
        <v>174</v>
      </c>
      <c r="C9" s="60" t="s">
        <v>177</v>
      </c>
      <c r="D9" s="73" t="s">
        <v>230</v>
      </c>
      <c r="E9" s="61" t="s">
        <v>231</v>
      </c>
      <c r="F9" s="74">
        <v>92.156800000000004</v>
      </c>
      <c r="G9" s="74">
        <v>49.128799999999998</v>
      </c>
      <c r="H9" s="74">
        <v>43.027999999999999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spans="1:20" ht="22.9" customHeight="1">
      <c r="A10" s="60">
        <v>201</v>
      </c>
      <c r="B10" s="60">
        <v>28</v>
      </c>
      <c r="C10" s="60">
        <v>99</v>
      </c>
      <c r="D10" s="73" t="s">
        <v>230</v>
      </c>
      <c r="E10" s="61" t="s">
        <v>592</v>
      </c>
      <c r="F10" s="75">
        <f>SUM(G10:T10)</f>
        <v>15.03</v>
      </c>
      <c r="G10" s="74"/>
      <c r="H10" s="74">
        <v>15.03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spans="1:20" ht="22.9" customHeight="1">
      <c r="A11" s="60" t="s">
        <v>180</v>
      </c>
      <c r="B11" s="60" t="s">
        <v>183</v>
      </c>
      <c r="C11" s="60" t="s">
        <v>183</v>
      </c>
      <c r="D11" s="73" t="s">
        <v>230</v>
      </c>
      <c r="E11" s="61" t="s">
        <v>232</v>
      </c>
      <c r="F11" s="74">
        <v>6.4137599999999999</v>
      </c>
      <c r="G11" s="74">
        <v>6.4137599999999999</v>
      </c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spans="1:20" ht="22.9" customHeight="1">
      <c r="A12" s="60" t="s">
        <v>180</v>
      </c>
      <c r="B12" s="60" t="s">
        <v>188</v>
      </c>
      <c r="C12" s="60" t="s">
        <v>188</v>
      </c>
      <c r="D12" s="73" t="s">
        <v>230</v>
      </c>
      <c r="E12" s="61" t="s">
        <v>233</v>
      </c>
      <c r="F12" s="74">
        <v>0.40085999999999999</v>
      </c>
      <c r="G12" s="74">
        <v>0.40085999999999999</v>
      </c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  <row r="13" spans="1:20" ht="22.9" customHeight="1">
      <c r="A13" s="60" t="s">
        <v>193</v>
      </c>
      <c r="B13" s="60" t="s">
        <v>196</v>
      </c>
      <c r="C13" s="60" t="s">
        <v>177</v>
      </c>
      <c r="D13" s="73" t="s">
        <v>230</v>
      </c>
      <c r="E13" s="61" t="s">
        <v>234</v>
      </c>
      <c r="F13" s="74">
        <v>3.4073099999999998</v>
      </c>
      <c r="G13" s="74">
        <v>3.4073099999999998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  <row r="14" spans="1:20" ht="22.9" customHeight="1">
      <c r="A14" s="60" t="s">
        <v>193</v>
      </c>
      <c r="B14" s="60" t="s">
        <v>196</v>
      </c>
      <c r="C14" s="60" t="s">
        <v>201</v>
      </c>
      <c r="D14" s="73" t="s">
        <v>230</v>
      </c>
      <c r="E14" s="61" t="s">
        <v>235</v>
      </c>
      <c r="F14" s="74">
        <v>0.40085999999999999</v>
      </c>
      <c r="G14" s="74">
        <v>0.40085999999999999</v>
      </c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</row>
    <row r="15" spans="1:20" ht="22.9" customHeight="1">
      <c r="A15" s="60" t="s">
        <v>204</v>
      </c>
      <c r="B15" s="60" t="s">
        <v>207</v>
      </c>
      <c r="C15" s="60" t="s">
        <v>177</v>
      </c>
      <c r="D15" s="73" t="s">
        <v>230</v>
      </c>
      <c r="E15" s="61" t="s">
        <v>236</v>
      </c>
      <c r="F15" s="74">
        <v>4.8103199999999999</v>
      </c>
      <c r="G15" s="74">
        <v>4.8103199999999999</v>
      </c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</row>
    <row r="16" spans="1:20" ht="22.9" customHeight="1">
      <c r="A16" s="60">
        <v>229</v>
      </c>
      <c r="B16" s="60">
        <v>99</v>
      </c>
      <c r="C16" s="60">
        <v>99</v>
      </c>
      <c r="D16" s="73" t="s">
        <v>230</v>
      </c>
      <c r="E16" s="61" t="s">
        <v>600</v>
      </c>
      <c r="F16" s="74">
        <f>SUM(G16:T16)</f>
        <v>7.38</v>
      </c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>
        <v>7.38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workbookViewId="0">
      <selection activeCell="E17" sqref="E17"/>
    </sheetView>
  </sheetViews>
  <sheetFormatPr defaultColWidth="10" defaultRowHeight="13.5"/>
  <cols>
    <col min="1" max="2" width="4.125" style="46" customWidth="1"/>
    <col min="3" max="3" width="4.25" style="46" customWidth="1"/>
    <col min="4" max="4" width="6.125" style="46" customWidth="1"/>
    <col min="5" max="5" width="15.875" style="46" customWidth="1"/>
    <col min="6" max="6" width="9" style="46" customWidth="1"/>
    <col min="7" max="7" width="7.125" style="46" customWidth="1"/>
    <col min="8" max="8" width="6.25" style="46" customWidth="1"/>
    <col min="9" max="16" width="7.125" style="46" customWidth="1"/>
    <col min="17" max="17" width="5.875" style="46" customWidth="1"/>
    <col min="18" max="21" width="7.125" style="46" customWidth="1"/>
    <col min="22" max="22" width="9.75" style="46" customWidth="1"/>
    <col min="23" max="16384" width="10" style="46"/>
  </cols>
  <sheetData>
    <row r="1" spans="1:21" ht="16.350000000000001" customHeight="1">
      <c r="A1" s="45"/>
      <c r="T1" s="91" t="s">
        <v>237</v>
      </c>
      <c r="U1" s="91"/>
    </row>
    <row r="2" spans="1:21" ht="37.15" customHeight="1">
      <c r="A2" s="88" t="s">
        <v>12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ht="22.35" customHeight="1">
      <c r="A3" s="92" t="s">
        <v>32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3" t="s">
        <v>33</v>
      </c>
      <c r="U3" s="93"/>
    </row>
    <row r="4" spans="1:21" ht="22.35" customHeight="1">
      <c r="A4" s="94" t="s">
        <v>159</v>
      </c>
      <c r="B4" s="94"/>
      <c r="C4" s="94"/>
      <c r="D4" s="94" t="s">
        <v>213</v>
      </c>
      <c r="E4" s="94" t="s">
        <v>214</v>
      </c>
      <c r="F4" s="94" t="s">
        <v>238</v>
      </c>
      <c r="G4" s="94" t="s">
        <v>162</v>
      </c>
      <c r="H4" s="94"/>
      <c r="I4" s="94"/>
      <c r="J4" s="94"/>
      <c r="K4" s="94" t="s">
        <v>163</v>
      </c>
      <c r="L4" s="94"/>
      <c r="M4" s="94"/>
      <c r="N4" s="94"/>
      <c r="O4" s="94"/>
      <c r="P4" s="94"/>
      <c r="Q4" s="94"/>
      <c r="R4" s="94"/>
      <c r="S4" s="94"/>
      <c r="T4" s="94"/>
      <c r="U4" s="94"/>
    </row>
    <row r="5" spans="1:21" ht="39.6" customHeight="1">
      <c r="A5" s="69" t="s">
        <v>167</v>
      </c>
      <c r="B5" s="69" t="s">
        <v>168</v>
      </c>
      <c r="C5" s="69" t="s">
        <v>169</v>
      </c>
      <c r="D5" s="94"/>
      <c r="E5" s="94"/>
      <c r="F5" s="94"/>
      <c r="G5" s="69" t="s">
        <v>137</v>
      </c>
      <c r="H5" s="69" t="s">
        <v>239</v>
      </c>
      <c r="I5" s="69" t="s">
        <v>240</v>
      </c>
      <c r="J5" s="69" t="s">
        <v>224</v>
      </c>
      <c r="K5" s="69" t="s">
        <v>137</v>
      </c>
      <c r="L5" s="69" t="s">
        <v>241</v>
      </c>
      <c r="M5" s="69" t="s">
        <v>242</v>
      </c>
      <c r="N5" s="69" t="s">
        <v>243</v>
      </c>
      <c r="O5" s="69" t="s">
        <v>226</v>
      </c>
      <c r="P5" s="69" t="s">
        <v>244</v>
      </c>
      <c r="Q5" s="69" t="s">
        <v>245</v>
      </c>
      <c r="R5" s="69" t="s">
        <v>246</v>
      </c>
      <c r="S5" s="69" t="s">
        <v>222</v>
      </c>
      <c r="T5" s="69" t="s">
        <v>225</v>
      </c>
      <c r="U5" s="69" t="s">
        <v>229</v>
      </c>
    </row>
    <row r="6" spans="1:21" ht="22.9" customHeight="1">
      <c r="A6" s="70"/>
      <c r="B6" s="70"/>
      <c r="C6" s="70"/>
      <c r="D6" s="70"/>
      <c r="E6" s="70" t="s">
        <v>137</v>
      </c>
      <c r="F6" s="71">
        <f>F7</f>
        <v>129.99991</v>
      </c>
      <c r="G6" s="71">
        <f t="shared" ref="G6:U7" si="0">G7</f>
        <v>89.719909999999985</v>
      </c>
      <c r="H6" s="71">
        <f t="shared" si="0"/>
        <v>64.561909999999997</v>
      </c>
      <c r="I6" s="71">
        <f t="shared" si="0"/>
        <v>25.158000000000001</v>
      </c>
      <c r="J6" s="71">
        <f t="shared" si="0"/>
        <v>0</v>
      </c>
      <c r="K6" s="71">
        <f t="shared" si="0"/>
        <v>40.28</v>
      </c>
      <c r="L6" s="71">
        <f t="shared" si="0"/>
        <v>0</v>
      </c>
      <c r="M6" s="71">
        <f t="shared" si="0"/>
        <v>32.9</v>
      </c>
      <c r="N6" s="71">
        <f t="shared" si="0"/>
        <v>0</v>
      </c>
      <c r="O6" s="71">
        <f t="shared" si="0"/>
        <v>0</v>
      </c>
      <c r="P6" s="71">
        <f t="shared" si="0"/>
        <v>0</v>
      </c>
      <c r="Q6" s="71">
        <f t="shared" si="0"/>
        <v>0</v>
      </c>
      <c r="R6" s="71">
        <f t="shared" si="0"/>
        <v>0</v>
      </c>
      <c r="S6" s="71">
        <f t="shared" si="0"/>
        <v>0</v>
      </c>
      <c r="T6" s="71">
        <f t="shared" si="0"/>
        <v>0</v>
      </c>
      <c r="U6" s="71">
        <f t="shared" si="0"/>
        <v>7.38</v>
      </c>
    </row>
    <row r="7" spans="1:21" ht="22.9" customHeight="1">
      <c r="A7" s="70"/>
      <c r="B7" s="70"/>
      <c r="C7" s="70"/>
      <c r="D7" s="72" t="s">
        <v>155</v>
      </c>
      <c r="E7" s="72" t="s">
        <v>5</v>
      </c>
      <c r="F7" s="76">
        <f>F8</f>
        <v>129.99991</v>
      </c>
      <c r="G7" s="76">
        <f t="shared" si="0"/>
        <v>89.719909999999985</v>
      </c>
      <c r="H7" s="76">
        <f t="shared" si="0"/>
        <v>64.561909999999997</v>
      </c>
      <c r="I7" s="76">
        <f t="shared" si="0"/>
        <v>25.158000000000001</v>
      </c>
      <c r="J7" s="76">
        <f t="shared" si="0"/>
        <v>0</v>
      </c>
      <c r="K7" s="76">
        <f t="shared" si="0"/>
        <v>40.28</v>
      </c>
      <c r="L7" s="76">
        <f t="shared" si="0"/>
        <v>0</v>
      </c>
      <c r="M7" s="76">
        <f t="shared" si="0"/>
        <v>32.9</v>
      </c>
      <c r="N7" s="76">
        <f t="shared" si="0"/>
        <v>0</v>
      </c>
      <c r="O7" s="76">
        <f t="shared" si="0"/>
        <v>0</v>
      </c>
      <c r="P7" s="76">
        <f t="shared" si="0"/>
        <v>0</v>
      </c>
      <c r="Q7" s="76">
        <f t="shared" si="0"/>
        <v>0</v>
      </c>
      <c r="R7" s="76">
        <f t="shared" si="0"/>
        <v>0</v>
      </c>
      <c r="S7" s="76">
        <f t="shared" si="0"/>
        <v>0</v>
      </c>
      <c r="T7" s="76">
        <f t="shared" si="0"/>
        <v>0</v>
      </c>
      <c r="U7" s="76">
        <f t="shared" si="0"/>
        <v>7.38</v>
      </c>
    </row>
    <row r="8" spans="1:21" ht="22.9" customHeight="1">
      <c r="A8" s="70"/>
      <c r="B8" s="70"/>
      <c r="C8" s="70"/>
      <c r="D8" s="72" t="s">
        <v>156</v>
      </c>
      <c r="E8" s="72" t="s">
        <v>157</v>
      </c>
      <c r="F8" s="76">
        <f>SUM(F9:F16)</f>
        <v>129.99991</v>
      </c>
      <c r="G8" s="76">
        <f t="shared" ref="G8:U8" si="1">SUM(G9:G16)</f>
        <v>89.719909999999985</v>
      </c>
      <c r="H8" s="76">
        <f t="shared" si="1"/>
        <v>64.561909999999997</v>
      </c>
      <c r="I8" s="76">
        <f t="shared" si="1"/>
        <v>25.158000000000001</v>
      </c>
      <c r="J8" s="76">
        <f t="shared" si="1"/>
        <v>0</v>
      </c>
      <c r="K8" s="76">
        <f t="shared" si="1"/>
        <v>40.28</v>
      </c>
      <c r="L8" s="76">
        <f t="shared" si="1"/>
        <v>0</v>
      </c>
      <c r="M8" s="76">
        <f t="shared" si="1"/>
        <v>32.9</v>
      </c>
      <c r="N8" s="76">
        <f t="shared" si="1"/>
        <v>0</v>
      </c>
      <c r="O8" s="76">
        <f t="shared" si="1"/>
        <v>0</v>
      </c>
      <c r="P8" s="76">
        <f t="shared" si="1"/>
        <v>0</v>
      </c>
      <c r="Q8" s="76">
        <f t="shared" si="1"/>
        <v>0</v>
      </c>
      <c r="R8" s="76">
        <f t="shared" si="1"/>
        <v>0</v>
      </c>
      <c r="S8" s="76">
        <f t="shared" si="1"/>
        <v>0</v>
      </c>
      <c r="T8" s="76">
        <f t="shared" si="1"/>
        <v>0</v>
      </c>
      <c r="U8" s="76">
        <f t="shared" si="1"/>
        <v>7.38</v>
      </c>
    </row>
    <row r="9" spans="1:21" ht="22.9" customHeight="1">
      <c r="A9" s="60" t="s">
        <v>171</v>
      </c>
      <c r="B9" s="60" t="s">
        <v>174</v>
      </c>
      <c r="C9" s="60" t="s">
        <v>177</v>
      </c>
      <c r="D9" s="73" t="s">
        <v>230</v>
      </c>
      <c r="E9" s="61" t="s">
        <v>231</v>
      </c>
      <c r="F9" s="75">
        <v>92.156800000000004</v>
      </c>
      <c r="G9" s="74">
        <v>59.256799999999998</v>
      </c>
      <c r="H9" s="74">
        <v>49.128799999999998</v>
      </c>
      <c r="I9" s="74">
        <v>10.128</v>
      </c>
      <c r="J9" s="74"/>
      <c r="K9" s="74">
        <v>32.9</v>
      </c>
      <c r="L9" s="74"/>
      <c r="M9" s="74">
        <v>32.9</v>
      </c>
      <c r="N9" s="74"/>
      <c r="O9" s="74"/>
      <c r="P9" s="74"/>
      <c r="Q9" s="74"/>
      <c r="R9" s="74"/>
      <c r="S9" s="74"/>
      <c r="T9" s="74"/>
      <c r="U9" s="74"/>
    </row>
    <row r="10" spans="1:21" ht="22.9" customHeight="1">
      <c r="A10" s="60">
        <v>201</v>
      </c>
      <c r="B10" s="60">
        <v>28</v>
      </c>
      <c r="C10" s="60">
        <v>99</v>
      </c>
      <c r="D10" s="73" t="s">
        <v>230</v>
      </c>
      <c r="E10" s="61" t="s">
        <v>592</v>
      </c>
      <c r="F10" s="75">
        <f>G10</f>
        <v>15.03</v>
      </c>
      <c r="G10" s="74">
        <f>SUM(H10:J10)</f>
        <v>15.03</v>
      </c>
      <c r="H10" s="74"/>
      <c r="I10" s="74">
        <v>15.03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spans="1:21" ht="22.9" customHeight="1">
      <c r="A11" s="60" t="s">
        <v>180</v>
      </c>
      <c r="B11" s="60" t="s">
        <v>183</v>
      </c>
      <c r="C11" s="60" t="s">
        <v>183</v>
      </c>
      <c r="D11" s="73" t="s">
        <v>230</v>
      </c>
      <c r="E11" s="61" t="s">
        <v>232</v>
      </c>
      <c r="F11" s="75">
        <v>6.4137599999999999</v>
      </c>
      <c r="G11" s="74">
        <v>6.4137599999999999</v>
      </c>
      <c r="H11" s="74">
        <v>6.4137599999999999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spans="1:21" ht="22.9" customHeight="1">
      <c r="A12" s="60" t="s">
        <v>180</v>
      </c>
      <c r="B12" s="60" t="s">
        <v>188</v>
      </c>
      <c r="C12" s="60" t="s">
        <v>188</v>
      </c>
      <c r="D12" s="73" t="s">
        <v>230</v>
      </c>
      <c r="E12" s="61" t="s">
        <v>233</v>
      </c>
      <c r="F12" s="75">
        <v>0.40085999999999999</v>
      </c>
      <c r="G12" s="74">
        <v>0.40085999999999999</v>
      </c>
      <c r="H12" s="74">
        <v>0.40085999999999999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spans="1:21" ht="22.9" customHeight="1">
      <c r="A13" s="60" t="s">
        <v>193</v>
      </c>
      <c r="B13" s="60" t="s">
        <v>196</v>
      </c>
      <c r="C13" s="60" t="s">
        <v>177</v>
      </c>
      <c r="D13" s="73" t="s">
        <v>230</v>
      </c>
      <c r="E13" s="61" t="s">
        <v>234</v>
      </c>
      <c r="F13" s="75">
        <v>3.4073099999999998</v>
      </c>
      <c r="G13" s="74">
        <v>3.4073099999999998</v>
      </c>
      <c r="H13" s="74">
        <v>3.4073099999999998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spans="1:21" ht="22.9" customHeight="1">
      <c r="A14" s="60" t="s">
        <v>193</v>
      </c>
      <c r="B14" s="60" t="s">
        <v>196</v>
      </c>
      <c r="C14" s="60" t="s">
        <v>201</v>
      </c>
      <c r="D14" s="73" t="s">
        <v>230</v>
      </c>
      <c r="E14" s="61" t="s">
        <v>235</v>
      </c>
      <c r="F14" s="75">
        <v>0.40085999999999999</v>
      </c>
      <c r="G14" s="74">
        <v>0.40085999999999999</v>
      </c>
      <c r="H14" s="74">
        <v>0.40085999999999999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</row>
    <row r="15" spans="1:21" ht="22.9" customHeight="1">
      <c r="A15" s="60" t="s">
        <v>204</v>
      </c>
      <c r="B15" s="60" t="s">
        <v>207</v>
      </c>
      <c r="C15" s="60" t="s">
        <v>177</v>
      </c>
      <c r="D15" s="73" t="s">
        <v>230</v>
      </c>
      <c r="E15" s="61" t="s">
        <v>236</v>
      </c>
      <c r="F15" s="75">
        <v>4.8103199999999999</v>
      </c>
      <c r="G15" s="74">
        <v>4.8103199999999999</v>
      </c>
      <c r="H15" s="74">
        <v>4.8103199999999999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spans="1:21" ht="22.9" customHeight="1">
      <c r="A16" s="60">
        <v>229</v>
      </c>
      <c r="B16" s="60">
        <v>99</v>
      </c>
      <c r="C16" s="60">
        <v>99</v>
      </c>
      <c r="D16" s="73" t="s">
        <v>230</v>
      </c>
      <c r="E16" s="61" t="s">
        <v>604</v>
      </c>
      <c r="F16" s="75">
        <f>K16</f>
        <v>7.38</v>
      </c>
      <c r="G16" s="74"/>
      <c r="H16" s="74"/>
      <c r="I16" s="74"/>
      <c r="J16" s="74"/>
      <c r="K16" s="74">
        <f>SUM(L16:U16)</f>
        <v>7.38</v>
      </c>
      <c r="L16" s="74"/>
      <c r="M16" s="74"/>
      <c r="N16" s="74"/>
      <c r="O16" s="74"/>
      <c r="P16" s="74"/>
      <c r="Q16" s="74"/>
      <c r="R16" s="74"/>
      <c r="S16" s="74"/>
      <c r="T16" s="74"/>
      <c r="U16" s="74">
        <v>7.38</v>
      </c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3" zoomScaleNormal="100" workbookViewId="0">
      <selection activeCell="B8" sqref="B8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</cols>
  <sheetData>
    <row r="1" spans="1:4" ht="16.350000000000001" customHeight="1">
      <c r="A1" s="4"/>
      <c r="D1" s="8" t="s">
        <v>247</v>
      </c>
    </row>
    <row r="2" spans="1:4" ht="31.9" customHeight="1">
      <c r="A2" s="86" t="s">
        <v>13</v>
      </c>
      <c r="B2" s="86"/>
      <c r="C2" s="86"/>
      <c r="D2" s="86"/>
    </row>
    <row r="3" spans="1:4" ht="18.95" customHeight="1">
      <c r="A3" s="82" t="s">
        <v>32</v>
      </c>
      <c r="B3" s="82"/>
      <c r="C3" s="82"/>
      <c r="D3" s="9" t="s">
        <v>33</v>
      </c>
    </row>
    <row r="4" spans="1:4" ht="20.25" customHeight="1">
      <c r="A4" s="84" t="s">
        <v>34</v>
      </c>
      <c r="B4" s="84"/>
      <c r="C4" s="84" t="s">
        <v>35</v>
      </c>
      <c r="D4" s="84"/>
    </row>
    <row r="5" spans="1:4" ht="20.25" customHeight="1">
      <c r="A5" s="10" t="s">
        <v>36</v>
      </c>
      <c r="B5" s="10" t="s">
        <v>37</v>
      </c>
      <c r="C5" s="10" t="s">
        <v>36</v>
      </c>
      <c r="D5" s="10" t="s">
        <v>37</v>
      </c>
    </row>
    <row r="6" spans="1:4" ht="20.25" customHeight="1">
      <c r="A6" s="11" t="s">
        <v>248</v>
      </c>
      <c r="B6" s="15">
        <v>107.58991</v>
      </c>
      <c r="C6" s="11" t="s">
        <v>249</v>
      </c>
      <c r="D6" s="17">
        <f>SUM(D7:D36)</f>
        <v>122.61991000000002</v>
      </c>
    </row>
    <row r="7" spans="1:4" ht="20.25" customHeight="1">
      <c r="A7" s="13" t="s">
        <v>250</v>
      </c>
      <c r="B7" s="12">
        <v>107.58991</v>
      </c>
      <c r="C7" s="13" t="s">
        <v>42</v>
      </c>
      <c r="D7" s="14">
        <f>92.1568+15.03</f>
        <v>107.18680000000001</v>
      </c>
    </row>
    <row r="8" spans="1:4" ht="20.25" customHeight="1">
      <c r="A8" s="13" t="s">
        <v>251</v>
      </c>
      <c r="B8" s="12">
        <v>107.58991</v>
      </c>
      <c r="C8" s="13" t="s">
        <v>46</v>
      </c>
      <c r="D8" s="14"/>
    </row>
    <row r="9" spans="1:4" ht="31.15" customHeight="1">
      <c r="A9" s="13" t="s">
        <v>49</v>
      </c>
      <c r="B9" s="12"/>
      <c r="C9" s="13" t="s">
        <v>50</v>
      </c>
      <c r="D9" s="14"/>
    </row>
    <row r="10" spans="1:4" ht="20.25" customHeight="1">
      <c r="A10" s="13" t="s">
        <v>252</v>
      </c>
      <c r="B10" s="12"/>
      <c r="C10" s="13" t="s">
        <v>54</v>
      </c>
      <c r="D10" s="14"/>
    </row>
    <row r="11" spans="1:4" ht="20.25" customHeight="1">
      <c r="A11" s="13" t="s">
        <v>253</v>
      </c>
      <c r="B11" s="12"/>
      <c r="C11" s="13" t="s">
        <v>58</v>
      </c>
      <c r="D11" s="14"/>
    </row>
    <row r="12" spans="1:4" ht="20.25" customHeight="1">
      <c r="A12" s="13" t="s">
        <v>254</v>
      </c>
      <c r="B12" s="12"/>
      <c r="C12" s="13" t="s">
        <v>62</v>
      </c>
      <c r="D12" s="14"/>
    </row>
    <row r="13" spans="1:4" ht="20.25" customHeight="1">
      <c r="A13" s="11" t="s">
        <v>255</v>
      </c>
      <c r="B13" s="15">
        <f>B14</f>
        <v>15.03</v>
      </c>
      <c r="C13" s="13" t="s">
        <v>66</v>
      </c>
      <c r="D13" s="14"/>
    </row>
    <row r="14" spans="1:4" ht="20.25" customHeight="1">
      <c r="A14" s="13" t="s">
        <v>250</v>
      </c>
      <c r="B14" s="12">
        <v>15.03</v>
      </c>
      <c r="C14" s="13" t="s">
        <v>70</v>
      </c>
      <c r="D14" s="14">
        <v>6.8146199999999997</v>
      </c>
    </row>
    <row r="15" spans="1:4" ht="20.25" customHeight="1">
      <c r="A15" s="13" t="s">
        <v>252</v>
      </c>
      <c r="B15" s="12"/>
      <c r="C15" s="13" t="s">
        <v>74</v>
      </c>
      <c r="D15" s="14"/>
    </row>
    <row r="16" spans="1:4" ht="20.25" customHeight="1">
      <c r="A16" s="13" t="s">
        <v>253</v>
      </c>
      <c r="B16" s="12"/>
      <c r="C16" s="13" t="s">
        <v>78</v>
      </c>
      <c r="D16" s="14">
        <v>3.8081700000000001</v>
      </c>
    </row>
    <row r="17" spans="1:4" ht="20.25" customHeight="1">
      <c r="A17" s="13" t="s">
        <v>254</v>
      </c>
      <c r="B17" s="12"/>
      <c r="C17" s="13" t="s">
        <v>82</v>
      </c>
      <c r="D17" s="14"/>
    </row>
    <row r="18" spans="1:4" ht="20.25" customHeight="1">
      <c r="A18" s="13"/>
      <c r="B18" s="12"/>
      <c r="C18" s="13" t="s">
        <v>86</v>
      </c>
      <c r="D18" s="14"/>
    </row>
    <row r="19" spans="1:4" ht="20.25" customHeight="1">
      <c r="A19" s="13"/>
      <c r="B19" s="13"/>
      <c r="C19" s="13" t="s">
        <v>90</v>
      </c>
      <c r="D19" s="14"/>
    </row>
    <row r="20" spans="1:4" ht="20.25" customHeight="1">
      <c r="A20" s="13"/>
      <c r="B20" s="13"/>
      <c r="C20" s="13" t="s">
        <v>94</v>
      </c>
      <c r="D20" s="14"/>
    </row>
    <row r="21" spans="1:4" ht="20.25" customHeight="1">
      <c r="A21" s="13"/>
      <c r="B21" s="13"/>
      <c r="C21" s="13" t="s">
        <v>98</v>
      </c>
      <c r="D21" s="14"/>
    </row>
    <row r="22" spans="1:4" ht="20.25" customHeight="1">
      <c r="A22" s="13"/>
      <c r="B22" s="13"/>
      <c r="C22" s="13" t="s">
        <v>101</v>
      </c>
      <c r="D22" s="14"/>
    </row>
    <row r="23" spans="1:4" ht="20.25" customHeight="1">
      <c r="A23" s="13"/>
      <c r="B23" s="13"/>
      <c r="C23" s="13" t="s">
        <v>104</v>
      </c>
      <c r="D23" s="14"/>
    </row>
    <row r="24" spans="1:4" ht="20.25" customHeight="1">
      <c r="A24" s="13"/>
      <c r="B24" s="13"/>
      <c r="C24" s="13" t="s">
        <v>106</v>
      </c>
      <c r="D24" s="14"/>
    </row>
    <row r="25" spans="1:4" ht="20.25" customHeight="1">
      <c r="A25" s="13"/>
      <c r="B25" s="13"/>
      <c r="C25" s="13" t="s">
        <v>108</v>
      </c>
      <c r="D25" s="14"/>
    </row>
    <row r="26" spans="1:4" ht="20.25" customHeight="1">
      <c r="A26" s="13"/>
      <c r="B26" s="13"/>
      <c r="C26" s="13" t="s">
        <v>110</v>
      </c>
      <c r="D26" s="14">
        <v>4.8103199999999999</v>
      </c>
    </row>
    <row r="27" spans="1:4" ht="20.25" customHeight="1">
      <c r="A27" s="13"/>
      <c r="B27" s="13"/>
      <c r="C27" s="13" t="s">
        <v>112</v>
      </c>
      <c r="D27" s="14"/>
    </row>
    <row r="28" spans="1:4" ht="20.25" customHeight="1">
      <c r="A28" s="13"/>
      <c r="B28" s="13"/>
      <c r="C28" s="13" t="s">
        <v>114</v>
      </c>
      <c r="D28" s="14"/>
    </row>
    <row r="29" spans="1:4" ht="20.25" customHeight="1">
      <c r="A29" s="13"/>
      <c r="B29" s="13"/>
      <c r="C29" s="13" t="s">
        <v>116</v>
      </c>
      <c r="D29" s="14"/>
    </row>
    <row r="30" spans="1:4" ht="20.25" customHeight="1">
      <c r="A30" s="13"/>
      <c r="B30" s="13"/>
      <c r="C30" s="13" t="s">
        <v>118</v>
      </c>
      <c r="D30" s="14"/>
    </row>
    <row r="31" spans="1:4" ht="20.25" customHeight="1">
      <c r="A31" s="13"/>
      <c r="B31" s="13"/>
      <c r="C31" s="13" t="s">
        <v>120</v>
      </c>
      <c r="D31" s="14"/>
    </row>
    <row r="32" spans="1:4" ht="20.25" customHeight="1">
      <c r="A32" s="13"/>
      <c r="B32" s="13"/>
      <c r="C32" s="13" t="s">
        <v>122</v>
      </c>
      <c r="D32" s="14"/>
    </row>
    <row r="33" spans="1:4" ht="20.25" customHeight="1">
      <c r="A33" s="13"/>
      <c r="B33" s="13"/>
      <c r="C33" s="13" t="s">
        <v>124</v>
      </c>
      <c r="D33" s="14"/>
    </row>
    <row r="34" spans="1:4" ht="20.25" customHeight="1">
      <c r="A34" s="13"/>
      <c r="B34" s="13"/>
      <c r="C34" s="13" t="s">
        <v>125</v>
      </c>
      <c r="D34" s="14"/>
    </row>
    <row r="35" spans="1:4" ht="20.25" customHeight="1">
      <c r="A35" s="13"/>
      <c r="B35" s="13"/>
      <c r="C35" s="13" t="s">
        <v>126</v>
      </c>
      <c r="D35" s="14"/>
    </row>
    <row r="36" spans="1:4" ht="20.25" customHeight="1">
      <c r="A36" s="13"/>
      <c r="B36" s="13"/>
      <c r="C36" s="13" t="s">
        <v>127</v>
      </c>
      <c r="D36" s="14"/>
    </row>
    <row r="37" spans="1:4" ht="20.25" customHeight="1">
      <c r="A37" s="13"/>
      <c r="B37" s="13"/>
      <c r="C37" s="13"/>
      <c r="D37" s="13"/>
    </row>
    <row r="38" spans="1:4" ht="20.25" customHeight="1">
      <c r="A38" s="11"/>
      <c r="B38" s="11"/>
      <c r="C38" s="11" t="s">
        <v>256</v>
      </c>
      <c r="D38" s="15"/>
    </row>
    <row r="39" spans="1:4" ht="20.25" customHeight="1">
      <c r="A39" s="11"/>
      <c r="B39" s="11"/>
      <c r="C39" s="11"/>
      <c r="D39" s="11"/>
    </row>
    <row r="40" spans="1:4" ht="20.25" customHeight="1">
      <c r="A40" s="16" t="s">
        <v>257</v>
      </c>
      <c r="B40" s="15">
        <f>B6+B13</f>
        <v>122.61991</v>
      </c>
      <c r="C40" s="16" t="s">
        <v>258</v>
      </c>
      <c r="D40" s="17">
        <f>D6</f>
        <v>122.61991000000002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pane ySplit="6" topLeftCell="A10" activePane="bottomLeft" state="frozen"/>
      <selection pane="bottomLeft" activeCell="D14" sqref="D14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4"/>
      <c r="D1" s="4"/>
      <c r="K1" s="8" t="s">
        <v>259</v>
      </c>
    </row>
    <row r="2" spans="1:11" ht="43.15" customHeight="1">
      <c r="A2" s="86" t="s">
        <v>14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4.2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3" t="s">
        <v>33</v>
      </c>
      <c r="K3" s="83"/>
    </row>
    <row r="4" spans="1:11" ht="19.899999999999999" customHeight="1">
      <c r="A4" s="84" t="s">
        <v>159</v>
      </c>
      <c r="B4" s="84"/>
      <c r="C4" s="84"/>
      <c r="D4" s="84" t="s">
        <v>160</v>
      </c>
      <c r="E4" s="84" t="s">
        <v>161</v>
      </c>
      <c r="F4" s="84" t="s">
        <v>137</v>
      </c>
      <c r="G4" s="84" t="s">
        <v>162</v>
      </c>
      <c r="H4" s="84"/>
      <c r="I4" s="84"/>
      <c r="J4" s="84"/>
      <c r="K4" s="84" t="s">
        <v>163</v>
      </c>
    </row>
    <row r="5" spans="1:11" ht="19.899999999999999" customHeight="1">
      <c r="A5" s="84"/>
      <c r="B5" s="84"/>
      <c r="C5" s="84"/>
      <c r="D5" s="84"/>
      <c r="E5" s="84"/>
      <c r="F5" s="84"/>
      <c r="G5" s="84" t="s">
        <v>139</v>
      </c>
      <c r="H5" s="84" t="s">
        <v>260</v>
      </c>
      <c r="I5" s="84"/>
      <c r="J5" s="84" t="s">
        <v>261</v>
      </c>
      <c r="K5" s="84"/>
    </row>
    <row r="6" spans="1:11" ht="24.2" customHeight="1">
      <c r="A6" s="10" t="s">
        <v>167</v>
      </c>
      <c r="B6" s="10" t="s">
        <v>168</v>
      </c>
      <c r="C6" s="10" t="s">
        <v>169</v>
      </c>
      <c r="D6" s="84"/>
      <c r="E6" s="84"/>
      <c r="F6" s="84"/>
      <c r="G6" s="84"/>
      <c r="H6" s="10" t="s">
        <v>239</v>
      </c>
      <c r="I6" s="10" t="s">
        <v>224</v>
      </c>
      <c r="J6" s="84"/>
      <c r="K6" s="84"/>
    </row>
    <row r="7" spans="1:11" ht="22.9" customHeight="1">
      <c r="A7" s="13"/>
      <c r="B7" s="13"/>
      <c r="C7" s="13"/>
      <c r="D7" s="11"/>
      <c r="E7" s="11" t="s">
        <v>137</v>
      </c>
      <c r="F7" s="15">
        <f>F8</f>
        <v>122.61991000000002</v>
      </c>
      <c r="G7" s="15">
        <f t="shared" ref="G7:K7" si="0">G8</f>
        <v>89.719910000000013</v>
      </c>
      <c r="H7" s="15">
        <f t="shared" si="0"/>
        <v>64.561909999999997</v>
      </c>
      <c r="I7" s="15">
        <f t="shared" si="0"/>
        <v>0</v>
      </c>
      <c r="J7" s="15">
        <f t="shared" si="0"/>
        <v>25.158000000000001</v>
      </c>
      <c r="K7" s="15">
        <f t="shared" si="0"/>
        <v>32.9</v>
      </c>
    </row>
    <row r="8" spans="1:11" ht="22.9" customHeight="1">
      <c r="A8" s="13"/>
      <c r="B8" s="13"/>
      <c r="C8" s="13"/>
      <c r="D8" s="18" t="s">
        <v>155</v>
      </c>
      <c r="E8" s="18" t="s">
        <v>5</v>
      </c>
      <c r="F8" s="15">
        <f>F9</f>
        <v>122.61991000000002</v>
      </c>
      <c r="G8" s="15">
        <f t="shared" ref="G8:K8" si="1">G9</f>
        <v>89.719910000000013</v>
      </c>
      <c r="H8" s="15">
        <f t="shared" si="1"/>
        <v>64.561909999999997</v>
      </c>
      <c r="I8" s="15">
        <f t="shared" si="1"/>
        <v>0</v>
      </c>
      <c r="J8" s="15">
        <f t="shared" si="1"/>
        <v>25.158000000000001</v>
      </c>
      <c r="K8" s="15">
        <f t="shared" si="1"/>
        <v>32.9</v>
      </c>
    </row>
    <row r="9" spans="1:11" ht="22.9" customHeight="1">
      <c r="A9" s="13"/>
      <c r="B9" s="13"/>
      <c r="C9" s="13"/>
      <c r="D9" s="22" t="s">
        <v>156</v>
      </c>
      <c r="E9" s="22" t="s">
        <v>157</v>
      </c>
      <c r="F9" s="15">
        <f>F10+F14+F19+F23</f>
        <v>122.61991000000002</v>
      </c>
      <c r="G9" s="15">
        <f t="shared" ref="G9:K9" si="2">G10+G14+G19+G23</f>
        <v>89.719910000000013</v>
      </c>
      <c r="H9" s="15">
        <f t="shared" si="2"/>
        <v>64.561909999999997</v>
      </c>
      <c r="I9" s="15">
        <f t="shared" si="2"/>
        <v>0</v>
      </c>
      <c r="J9" s="15">
        <f t="shared" si="2"/>
        <v>25.158000000000001</v>
      </c>
      <c r="K9" s="15">
        <f t="shared" si="2"/>
        <v>32.9</v>
      </c>
    </row>
    <row r="10" spans="1:11" ht="22.9" customHeight="1">
      <c r="A10" s="16" t="s">
        <v>171</v>
      </c>
      <c r="B10" s="16"/>
      <c r="C10" s="16"/>
      <c r="D10" s="11" t="s">
        <v>172</v>
      </c>
      <c r="E10" s="11" t="s">
        <v>173</v>
      </c>
      <c r="F10" s="15">
        <f>F11</f>
        <v>107.18680000000001</v>
      </c>
      <c r="G10" s="15">
        <f>G11</f>
        <v>74.286799999999999</v>
      </c>
      <c r="H10" s="15">
        <v>49.128799999999998</v>
      </c>
      <c r="I10" s="15"/>
      <c r="J10" s="15">
        <f>J11</f>
        <v>25.158000000000001</v>
      </c>
      <c r="K10" s="15">
        <v>32.9</v>
      </c>
    </row>
    <row r="11" spans="1:11" ht="22.9" customHeight="1">
      <c r="A11" s="16" t="s">
        <v>171</v>
      </c>
      <c r="B11" s="27" t="s">
        <v>174</v>
      </c>
      <c r="C11" s="16"/>
      <c r="D11" s="11" t="s">
        <v>262</v>
      </c>
      <c r="E11" s="11" t="s">
        <v>263</v>
      </c>
      <c r="F11" s="15">
        <f>G11+K11</f>
        <v>107.18680000000001</v>
      </c>
      <c r="G11" s="15">
        <f>SUM(G12:G13)</f>
        <v>74.286799999999999</v>
      </c>
      <c r="H11" s="15">
        <v>49.128799999999998</v>
      </c>
      <c r="I11" s="15"/>
      <c r="J11" s="15">
        <f>SUM(J12:J13)</f>
        <v>25.158000000000001</v>
      </c>
      <c r="K11" s="15">
        <v>32.9</v>
      </c>
    </row>
    <row r="12" spans="1:11" ht="22.9" customHeight="1">
      <c r="A12" s="23" t="s">
        <v>171</v>
      </c>
      <c r="B12" s="23" t="s">
        <v>174</v>
      </c>
      <c r="C12" s="23" t="s">
        <v>177</v>
      </c>
      <c r="D12" s="24" t="s">
        <v>264</v>
      </c>
      <c r="E12" s="13" t="s">
        <v>265</v>
      </c>
      <c r="F12" s="12">
        <v>92.156800000000004</v>
      </c>
      <c r="G12" s="12">
        <v>59.256799999999998</v>
      </c>
      <c r="H12" s="14">
        <v>49.128799999999998</v>
      </c>
      <c r="I12" s="14"/>
      <c r="J12" s="14">
        <v>10.128</v>
      </c>
      <c r="K12" s="14">
        <v>32.9</v>
      </c>
    </row>
    <row r="13" spans="1:11" ht="22.9" customHeight="1">
      <c r="A13" s="23">
        <v>201</v>
      </c>
      <c r="B13" s="23">
        <v>28</v>
      </c>
      <c r="C13" s="23">
        <v>99</v>
      </c>
      <c r="D13" s="24">
        <v>2012899</v>
      </c>
      <c r="E13" s="13" t="s">
        <v>592</v>
      </c>
      <c r="F13" s="12">
        <v>15.03</v>
      </c>
      <c r="G13" s="12">
        <v>15.03</v>
      </c>
      <c r="H13" s="14">
        <v>0</v>
      </c>
      <c r="I13" s="14"/>
      <c r="J13" s="75">
        <v>15.03</v>
      </c>
      <c r="K13" s="14"/>
    </row>
    <row r="14" spans="1:11" ht="22.9" customHeight="1">
      <c r="A14" s="16" t="s">
        <v>180</v>
      </c>
      <c r="B14" s="16"/>
      <c r="C14" s="16"/>
      <c r="D14" s="11" t="s">
        <v>181</v>
      </c>
      <c r="E14" s="11" t="s">
        <v>182</v>
      </c>
      <c r="F14" s="15">
        <v>6.8146199999999997</v>
      </c>
      <c r="G14" s="15">
        <v>6.8146199999999997</v>
      </c>
      <c r="H14" s="15">
        <v>6.8146199999999997</v>
      </c>
      <c r="I14" s="15"/>
      <c r="J14" s="15"/>
      <c r="K14" s="15"/>
    </row>
    <row r="15" spans="1:11" ht="22.9" customHeight="1">
      <c r="A15" s="16" t="s">
        <v>180</v>
      </c>
      <c r="B15" s="27" t="s">
        <v>183</v>
      </c>
      <c r="C15" s="16"/>
      <c r="D15" s="11" t="s">
        <v>266</v>
      </c>
      <c r="E15" s="11" t="s">
        <v>267</v>
      </c>
      <c r="F15" s="15">
        <v>6.4137599999999999</v>
      </c>
      <c r="G15" s="15">
        <v>6.4137599999999999</v>
      </c>
      <c r="H15" s="15">
        <v>6.4137599999999999</v>
      </c>
      <c r="I15" s="15"/>
      <c r="J15" s="15"/>
      <c r="K15" s="15"/>
    </row>
    <row r="16" spans="1:11" ht="22.9" customHeight="1">
      <c r="A16" s="23" t="s">
        <v>180</v>
      </c>
      <c r="B16" s="23" t="s">
        <v>183</v>
      </c>
      <c r="C16" s="23" t="s">
        <v>183</v>
      </c>
      <c r="D16" s="24" t="s">
        <v>268</v>
      </c>
      <c r="E16" s="13" t="s">
        <v>269</v>
      </c>
      <c r="F16" s="12">
        <v>6.4137599999999999</v>
      </c>
      <c r="G16" s="12">
        <v>6.4137599999999999</v>
      </c>
      <c r="H16" s="14">
        <v>6.4137599999999999</v>
      </c>
      <c r="I16" s="14"/>
      <c r="J16" s="14"/>
      <c r="K16" s="14"/>
    </row>
    <row r="17" spans="1:11" ht="22.9" customHeight="1">
      <c r="A17" s="16" t="s">
        <v>180</v>
      </c>
      <c r="B17" s="27" t="s">
        <v>188</v>
      </c>
      <c r="C17" s="16"/>
      <c r="D17" s="11" t="s">
        <v>270</v>
      </c>
      <c r="E17" s="11" t="s">
        <v>233</v>
      </c>
      <c r="F17" s="15">
        <v>0.40085999999999999</v>
      </c>
      <c r="G17" s="15">
        <v>0.40085999999999999</v>
      </c>
      <c r="H17" s="15">
        <v>0.40085999999999999</v>
      </c>
      <c r="I17" s="15"/>
      <c r="J17" s="15"/>
      <c r="K17" s="15"/>
    </row>
    <row r="18" spans="1:11" ht="22.9" customHeight="1">
      <c r="A18" s="23" t="s">
        <v>180</v>
      </c>
      <c r="B18" s="23" t="s">
        <v>188</v>
      </c>
      <c r="C18" s="23" t="s">
        <v>188</v>
      </c>
      <c r="D18" s="24" t="s">
        <v>271</v>
      </c>
      <c r="E18" s="13" t="s">
        <v>190</v>
      </c>
      <c r="F18" s="12">
        <v>0.40085999999999999</v>
      </c>
      <c r="G18" s="12">
        <v>0.40085999999999999</v>
      </c>
      <c r="H18" s="14">
        <v>0.40085999999999999</v>
      </c>
      <c r="I18" s="14"/>
      <c r="J18" s="14"/>
      <c r="K18" s="14"/>
    </row>
    <row r="19" spans="1:11" ht="22.9" customHeight="1">
      <c r="A19" s="16" t="s">
        <v>193</v>
      </c>
      <c r="B19" s="16"/>
      <c r="C19" s="16"/>
      <c r="D19" s="11" t="s">
        <v>194</v>
      </c>
      <c r="E19" s="11" t="s">
        <v>195</v>
      </c>
      <c r="F19" s="15">
        <v>3.8081700000000001</v>
      </c>
      <c r="G19" s="15">
        <v>3.8081700000000001</v>
      </c>
      <c r="H19" s="15">
        <v>3.8081700000000001</v>
      </c>
      <c r="I19" s="15"/>
      <c r="J19" s="15"/>
      <c r="K19" s="15"/>
    </row>
    <row r="20" spans="1:11" ht="22.9" customHeight="1">
      <c r="A20" s="16" t="s">
        <v>193</v>
      </c>
      <c r="B20" s="27" t="s">
        <v>196</v>
      </c>
      <c r="C20" s="16"/>
      <c r="D20" s="11" t="s">
        <v>272</v>
      </c>
      <c r="E20" s="11" t="s">
        <v>273</v>
      </c>
      <c r="F20" s="15">
        <v>3.8081700000000001</v>
      </c>
      <c r="G20" s="15">
        <v>3.8081700000000001</v>
      </c>
      <c r="H20" s="15">
        <v>3.8081700000000001</v>
      </c>
      <c r="I20" s="15"/>
      <c r="J20" s="15"/>
      <c r="K20" s="15"/>
    </row>
    <row r="21" spans="1:11" ht="22.9" customHeight="1">
      <c r="A21" s="23" t="s">
        <v>193</v>
      </c>
      <c r="B21" s="23" t="s">
        <v>196</v>
      </c>
      <c r="C21" s="23" t="s">
        <v>177</v>
      </c>
      <c r="D21" s="24" t="s">
        <v>274</v>
      </c>
      <c r="E21" s="13" t="s">
        <v>275</v>
      </c>
      <c r="F21" s="12">
        <v>3.4073099999999998</v>
      </c>
      <c r="G21" s="12">
        <v>3.4073099999999998</v>
      </c>
      <c r="H21" s="14">
        <v>3.4073099999999998</v>
      </c>
      <c r="I21" s="14"/>
      <c r="J21" s="14"/>
      <c r="K21" s="14"/>
    </row>
    <row r="22" spans="1:11" ht="22.9" customHeight="1">
      <c r="A22" s="23" t="s">
        <v>193</v>
      </c>
      <c r="B22" s="23" t="s">
        <v>196</v>
      </c>
      <c r="C22" s="23" t="s">
        <v>201</v>
      </c>
      <c r="D22" s="24" t="s">
        <v>276</v>
      </c>
      <c r="E22" s="13" t="s">
        <v>277</v>
      </c>
      <c r="F22" s="12">
        <v>0.40085999999999999</v>
      </c>
      <c r="G22" s="12">
        <v>0.40085999999999999</v>
      </c>
      <c r="H22" s="14">
        <v>0.40085999999999999</v>
      </c>
      <c r="I22" s="14"/>
      <c r="J22" s="14"/>
      <c r="K22" s="14"/>
    </row>
    <row r="23" spans="1:11" ht="22.9" customHeight="1">
      <c r="A23" s="16" t="s">
        <v>204</v>
      </c>
      <c r="B23" s="16"/>
      <c r="C23" s="16"/>
      <c r="D23" s="11" t="s">
        <v>205</v>
      </c>
      <c r="E23" s="11" t="s">
        <v>206</v>
      </c>
      <c r="F23" s="15">
        <v>4.8103199999999999</v>
      </c>
      <c r="G23" s="15">
        <v>4.8103199999999999</v>
      </c>
      <c r="H23" s="15">
        <v>4.8103199999999999</v>
      </c>
      <c r="I23" s="15"/>
      <c r="J23" s="15"/>
      <c r="K23" s="15"/>
    </row>
    <row r="24" spans="1:11" ht="22.9" customHeight="1">
      <c r="A24" s="16" t="s">
        <v>204</v>
      </c>
      <c r="B24" s="27" t="s">
        <v>207</v>
      </c>
      <c r="C24" s="16"/>
      <c r="D24" s="11" t="s">
        <v>278</v>
      </c>
      <c r="E24" s="11" t="s">
        <v>279</v>
      </c>
      <c r="F24" s="15">
        <v>4.8103199999999999</v>
      </c>
      <c r="G24" s="15">
        <v>4.8103199999999999</v>
      </c>
      <c r="H24" s="15">
        <v>4.8103199999999999</v>
      </c>
      <c r="I24" s="15"/>
      <c r="J24" s="15"/>
      <c r="K24" s="15"/>
    </row>
    <row r="25" spans="1:11" ht="22.9" customHeight="1">
      <c r="A25" s="23" t="s">
        <v>204</v>
      </c>
      <c r="B25" s="23" t="s">
        <v>207</v>
      </c>
      <c r="C25" s="23" t="s">
        <v>177</v>
      </c>
      <c r="D25" s="24" t="s">
        <v>280</v>
      </c>
      <c r="E25" s="13" t="s">
        <v>281</v>
      </c>
      <c r="F25" s="12">
        <v>4.8103199999999999</v>
      </c>
      <c r="G25" s="12">
        <v>4.8103199999999999</v>
      </c>
      <c r="H25" s="14">
        <v>4.8103199999999999</v>
      </c>
      <c r="I25" s="14"/>
      <c r="J25" s="14"/>
      <c r="K25" s="14"/>
    </row>
    <row r="26" spans="1:11" ht="16.350000000000001" customHeight="1">
      <c r="A26" s="95" t="s">
        <v>282</v>
      </c>
      <c r="B26" s="95"/>
      <c r="C26" s="95"/>
      <c r="D26" s="95"/>
      <c r="E26" s="95"/>
    </row>
  </sheetData>
  <mergeCells count="13">
    <mergeCell ref="A26:E26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2024-05-29T07:19:38Z</dcterms:created>
  <dcterms:modified xsi:type="dcterms:W3CDTF">2024-05-30T08:25:42Z</dcterms:modified>
</cp:coreProperties>
</file>