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994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<sst xmlns="http://schemas.openxmlformats.org/spreadsheetml/2006/main" count="1207" uniqueCount="492">
  <si>
    <t>2023年部门预算公开表</t>
  </si>
  <si>
    <t>单位编码：</t>
  </si>
  <si>
    <t>421001</t>
  </si>
  <si>
    <t>单位名称：</t>
  </si>
  <si>
    <t>岳阳县水利局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</si>
  <si>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</si>
  <si>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</si>
  <si>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</si>
  <si>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</si>
  <si>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</si>
  <si>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</si>
  <si>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</si>
  <si>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</si>
  <si>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</si>
  <si>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</si>
  <si>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</si>
  <si>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</si>
  <si>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</si>
  <si>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</si>
  <si>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</si>
  <si>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</si>
  <si>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</si>
  <si>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</si>
  <si>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</si>
  <si>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</si>
  <si>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</si>
  <si>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</si>
  <si>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</si>
  <si>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</si>
  <si>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</si>
  <si>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</si>
  <si>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单位：421001-岳阳县水利局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</si>
  <si>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</si>
  <si>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</si>
  <si>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</si>
  <si>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</si>
  <si>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</si>
  <si>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</si>
  <si>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</si>
  <si>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</si>
  <si>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</si>
  <si>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</si>
  <si>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</si>
  <si>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</si>
  <si>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</si>
  <si>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</si>
  <si>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</si>
  <si>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</si>
  <si>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</si>
  <si>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</si>
  <si>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</si>
  <si>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</si>
  <si>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</si>
  <si>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</si>
  <si>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</si>
  <si>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</si>
  <si>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</si>
  <si>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</si>
  <si>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</si>
  <si>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</si>
  <si>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</si>
  <si>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</si>
  <si>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</si>
  <si>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</si>
  <si>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</si>
  <si>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</si>
  <si>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</si>
  <si>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</si>
  <si>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</si>
  <si>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</si>
  <si>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</si>
  <si>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</si>
  <si>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</si>
  <si>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</si>
  <si>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</si>
  <si>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</si>
  <si>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</si>
  <si>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</si>
  <si>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</si>
  <si>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</si>
  <si>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</si>
  <si>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</si>
  <si>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</si>
  <si>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</si>
  <si>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</si>
  <si>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</si>
  <si>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</si>
  <si>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</si>
  <si>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</si>
  <si>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</si>
  <si>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</si>
  <si>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</si>
  <si>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</si>
  <si>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</si>
  <si>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</si>
  <si>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</si>
  <si>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</si>
  <si>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</si>
  <si>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</si>
  <si>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</si>
  <si>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</si>
  <si>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</si>
  <si>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</si>
  <si>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</si>
  <si>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</si>
  <si>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</si>
  <si>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</si>
  <si>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</si>
  <si>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</si>
  <si>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</si>
  <si>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</si>
  <si>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</si>
  <si>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</si>
  <si>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</si>
  <si>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</si>
  <si>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</si>
  <si>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</si>
  <si>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</si>
  <si>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</si>
  <si>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</si>
  <si>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</si>
  <si>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</si>
  <si>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</si>
  <si>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</si>
  <si>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</si>
  <si>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</si>
  <si>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</si>
  <si>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</si>
  <si>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</si>
  <si>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</si>
  <si>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</si>
  <si>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</si>
  <si>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</si>
  <si>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</si>
  <si>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</si>
  <si>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</si>
  <si>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</si>
  <si>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</si>
  <si>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</si>
  <si>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</si>
  <si>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</si>
  <si>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</si>
  <si>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</si>
  <si>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</si>
  <si>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</si>
  <si>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</si>
  <si>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</si>
  <si>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</si>
  <si>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</si>
  <si>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</si>
  <si>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</si>
  <si>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</si>
  <si>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</si>
  <si>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421</t>
  </si>
  <si>
    <t xml:space="preserve">  421001</t>
  </si>
  <si>
    <t xml:space="preserve">  岳阳县水利局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</si>
  <si>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</si>
  <si>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</si>
  <si>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</si>
  <si>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</si>
  <si>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</si>
  <si>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</si>
  <si>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</si>
  <si>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</si>
  <si>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</si>
  <si>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</si>
  <si>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</si>
  <si>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</si>
  <si>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</si>
  <si>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</si>
  <si>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</si>
  <si>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</si>
  <si>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</si>
  <si>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</si>
  <si>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</si>
  <si>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 xml:space="preserve">    2089999</t>
  </si>
  <si>
    <t xml:space="preserve">    其他社会保障和就业支出</t>
  </si>
  <si>
    <t>210</t>
  </si>
  <si>
    <t>11</t>
  </si>
  <si>
    <t>01</t>
  </si>
  <si>
    <t xml:space="preserve">    2101101</t>
  </si>
  <si>
    <t xml:space="preserve">    行政单位医疗</t>
  </si>
  <si>
    <t>213</t>
  </si>
  <si>
    <t>03</t>
  </si>
  <si>
    <t xml:space="preserve">    2130301</t>
  </si>
  <si>
    <t xml:space="preserve">    行政运行</t>
  </si>
  <si>
    <t>221</t>
  </si>
  <si>
    <t>02</t>
  </si>
  <si>
    <t xml:space="preserve">    2210201</t>
  </si>
  <si>
    <t xml:space="preserve">    住房公积金</t>
  </si>
  <si>
    <t>04</t>
  </si>
  <si>
    <t>其他地方自行试点项目收益专项债券收入安排的支出</t>
  </si>
  <si>
    <t>水利工程建设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</si>
  <si>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</si>
  <si>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</si>
  <si>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</si>
  <si>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</si>
  <si>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</si>
  <si>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</si>
  <si>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</si>
  <si>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</si>
  <si>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</si>
  <si>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</si>
  <si>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</si>
  <si>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</si>
  <si>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</si>
  <si>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</si>
  <si>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</si>
  <si>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</si>
  <si>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</si>
  <si>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</si>
  <si>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</si>
  <si>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</si>
  <si>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</si>
  <si>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</si>
  <si>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</si>
  <si>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</si>
  <si>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</si>
  <si>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</si>
  <si>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  421001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</si>
  <si>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</si>
  <si>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</si>
  <si>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</si>
  <si>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</si>
  <si>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</si>
  <si>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</si>
  <si>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</si>
  <si>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</si>
  <si>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</si>
  <si>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</si>
  <si>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</si>
  <si>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</si>
  <si>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</si>
  <si>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</si>
  <si>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2080506</t>
  </si>
  <si>
    <t xml:space="preserve">     2089999</t>
  </si>
  <si>
    <t xml:space="preserve">     2101101</t>
  </si>
  <si>
    <t xml:space="preserve">     2130301</t>
  </si>
  <si>
    <t xml:space="preserve">     2210201</t>
  </si>
  <si>
    <t>2130305</t>
  </si>
  <si>
    <t>部门公开表08</t>
  </si>
  <si>
    <t>单位：单位：421001_岳阳县水利局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</si>
  <si>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</si>
  <si>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</si>
  <si>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</si>
  <si>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</si>
  <si>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</si>
  <si>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</si>
  <si>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</si>
  <si>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</si>
  <si>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</si>
  <si>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</si>
  <si>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</si>
  <si>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</si>
  <si>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</si>
  <si>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</si>
  <si>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</si>
  <si>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</si>
  <si>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</si>
  <si>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</si>
  <si>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</si>
  <si>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</si>
  <si>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</si>
  <si>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</si>
  <si>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</si>
  <si>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</si>
  <si>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</si>
  <si>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</si>
  <si>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</si>
  <si>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</si>
  <si>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</si>
  <si>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</si>
  <si>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</si>
  <si>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</si>
  <si>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</si>
  <si>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</si>
  <si>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</si>
  <si>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</si>
  <si>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</si>
  <si>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</si>
  <si>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</si>
  <si>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30207</t>
  </si>
  <si>
    <t xml:space="preserve">  邮电费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</si>
  <si>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</si>
  <si>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</si>
  <si>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</si>
  <si>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</si>
  <si>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</si>
  <si>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</si>
  <si>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30206</t>
  </si>
  <si>
    <t xml:space="preserve">  电费</t>
  </si>
  <si>
    <t>租赁费</t>
  </si>
  <si>
    <t>会议费</t>
  </si>
  <si>
    <t xml:space="preserve">  30239</t>
  </si>
  <si>
    <t xml:space="preserve">  其他交通费用</t>
  </si>
  <si>
    <t>注：如本表格为空，则表示本年度未安排此项目。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</si>
  <si>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</si>
  <si>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</si>
  <si>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</si>
  <si>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</si>
  <si>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</si>
  <si>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</si>
  <si>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r>
      <rPr>
        <b/>
        <sz val="10"/>
        <rFont val="SimSun"/>
        <charset val="134"/>
      </rPr>
      <t>社会保障缴费</t>
    </r>
    <r>
      <rPr>
        <b/>
        <sz val="10"/>
        <rFont val="Arial"/>
        <charset val="134"/>
      </rPr>
      <t xml:space="preserve">					</t>
    </r>
    <r>
      <rPr>
        <b/>
        <sz val="10"/>
        <rFont val="SimSun"/>
        <charset val="134"/>
      </rPr>
      <t xml:space="preserve"> </t>
    </r>
  </si>
  <si>
    <r>
      <rPr>
        <b/>
        <sz val="10"/>
        <rFont val="SimSun"/>
        <charset val="134"/>
      </rPr>
      <t>其他工资福利支出</t>
    </r>
    <r>
      <rPr>
        <b/>
        <sz val="10"/>
        <rFont val="Arial"/>
        <charset val="134"/>
      </rPr>
      <t xml:space="preserve">			</t>
    </r>
    <r>
      <rPr>
        <b/>
        <sz val="10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</si>
  <si>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</si>
  <si>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</si>
  <si>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</si>
  <si>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</si>
  <si>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</si>
  <si>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</si>
  <si>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</si>
  <si>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</si>
  <si>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</si>
  <si>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</si>
  <si>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</si>
  <si>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</si>
  <si>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</si>
  <si>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</si>
  <si>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</si>
  <si>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</si>
  <si>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</si>
  <si>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本表无数据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</si>
  <si>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</si>
  <si>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</si>
  <si>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</si>
  <si>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</si>
  <si>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</si>
  <si>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</si>
  <si>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</si>
  <si>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</si>
  <si>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</si>
  <si>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</si>
  <si>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</si>
  <si>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</si>
  <si>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</si>
  <si>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</si>
  <si>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</si>
  <si>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</si>
  <si>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</si>
  <si>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</si>
  <si>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</si>
  <si>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</si>
  <si>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</si>
  <si>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</si>
  <si>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</si>
  <si>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</si>
  <si>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</si>
  <si>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</si>
  <si>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</si>
  <si>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</si>
  <si>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</si>
  <si>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</si>
  <si>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</si>
  <si>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</si>
  <si>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</si>
  <si>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</si>
  <si>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</si>
  <si>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</si>
  <si>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</si>
  <si>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</si>
  <si>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</si>
  <si>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</si>
  <si>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</si>
  <si>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</si>
  <si>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</si>
  <si>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</si>
  <si>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</si>
  <si>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</si>
  <si>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</si>
  <si>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</si>
  <si>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</si>
  <si>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</si>
  <si>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</si>
  <si>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</si>
  <si>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</si>
  <si>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</si>
  <si>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</si>
  <si>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</si>
  <si>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</si>
  <si>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</si>
  <si>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</si>
  <si>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</si>
  <si>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</si>
  <si>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</si>
  <si>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421001</t>
  </si>
  <si>
    <t>特定目标类农村饮水水质安全检测</t>
  </si>
  <si>
    <t xml:space="preserve">   农村饮水水质安全检测</t>
  </si>
  <si>
    <t>特定目标类水政执法</t>
  </si>
  <si>
    <t xml:space="preserve">   水政执法</t>
  </si>
  <si>
    <t>运转其他类定额补助</t>
  </si>
  <si>
    <t xml:space="preserve">   定额补助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</si>
  <si>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</si>
  <si>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</si>
  <si>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</si>
  <si>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</si>
  <si>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</si>
  <si>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</si>
  <si>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</si>
  <si>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</si>
  <si>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</si>
  <si>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</si>
  <si>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</si>
  <si>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</si>
  <si>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</si>
  <si>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农村饮水水质安全检测</t>
  </si>
  <si>
    <t>持续提升</t>
  </si>
  <si>
    <t>效益指标</t>
  </si>
  <si>
    <t>生态效益指标</t>
  </si>
  <si>
    <t>保证水质达标</t>
  </si>
  <si>
    <t>≥95%</t>
  </si>
  <si>
    <t>突出农村饮水水质安全</t>
  </si>
  <si>
    <t>未达标准值酌情扣分</t>
  </si>
  <si>
    <t>%</t>
  </si>
  <si>
    <t>定量</t>
  </si>
  <si>
    <t>社会效益指标</t>
  </si>
  <si>
    <t>保证群众饮水安全</t>
  </si>
  <si>
    <t>解决农村饮水水质安全问题</t>
  </si>
  <si>
    <t>经济效益指标</t>
  </si>
  <si>
    <t>无</t>
  </si>
  <si>
    <t>定性</t>
  </si>
  <si>
    <t>产出指标</t>
  </si>
  <si>
    <t>经济成本指标</t>
  </si>
  <si>
    <t>农村饮水水质安全检测经费</t>
  </si>
  <si>
    <t>≤300000</t>
  </si>
  <si>
    <t>饮水安全经费</t>
  </si>
  <si>
    <t>元</t>
  </si>
  <si>
    <t>≤</t>
  </si>
  <si>
    <t>生态环境成本指标</t>
  </si>
  <si>
    <t>保证水质安全</t>
  </si>
  <si>
    <t>安全饮水经费</t>
  </si>
  <si>
    <t>数量指标</t>
  </si>
  <si>
    <t>保证水质安全经费到位</t>
  </si>
  <si>
    <t>保证安全饮水经费到位</t>
  </si>
  <si>
    <t>质量指标</t>
  </si>
  <si>
    <t>时效指标</t>
  </si>
  <si>
    <t>2023年</t>
  </si>
  <si>
    <t>1年</t>
  </si>
  <si>
    <t>2023年1月-12月</t>
  </si>
  <si>
    <t>年</t>
  </si>
  <si>
    <t>社会成本指标</t>
  </si>
  <si>
    <t>满意度指标</t>
  </si>
  <si>
    <t>服务对象满意度指标</t>
  </si>
  <si>
    <t>社会群众满意度</t>
  </si>
  <si>
    <t>满意度达100%</t>
  </si>
  <si>
    <t>未达指标值酌情扣分</t>
  </si>
  <si>
    <t>≥</t>
  </si>
  <si>
    <t xml:space="preserve">  水政执法</t>
  </si>
  <si>
    <t>优化执法环境</t>
  </si>
  <si>
    <t>解决水行政执法</t>
  </si>
  <si>
    <t>改善水质污染</t>
  </si>
  <si>
    <t>突出乡村特色保护生态环境</t>
  </si>
  <si>
    <t>水政执法经费</t>
  </si>
  <si>
    <t>≤1100000</t>
  </si>
  <si>
    <t>实地考察严格核实</t>
  </si>
  <si>
    <t>水政执法</t>
  </si>
  <si>
    <t>2023年1-12月</t>
  </si>
  <si>
    <t xml:space="preserve">  定额补助</t>
  </si>
  <si>
    <t>按文件定额发放</t>
  </si>
  <si>
    <t>定额补助</t>
  </si>
  <si>
    <t>≤900000</t>
  </si>
  <si>
    <t>按年发放</t>
  </si>
  <si>
    <t>100%</t>
  </si>
  <si>
    <t>合格</t>
  </si>
  <si>
    <t>严格控制非生产性开支</t>
  </si>
  <si>
    <t>整体支出绩效目标表</t>
  </si>
  <si>
    <t>单位：岳阳县水利局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</si>
  <si>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</si>
  <si>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</si>
  <si>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</si>
  <si>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</si>
  <si>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</si>
  <si>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</si>
  <si>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</si>
  <si>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</si>
  <si>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</si>
  <si>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目标1： 保障水利部门正常运行，正确履职
目标2： 做好防汛抗旱、山洪灾害治理工作             
目标3：做好安全生态水系建设项目工作   
目标4：水利水毁修复
目标5：农村饮水安全巩固提升        </t>
  </si>
  <si>
    <t>重点工作任务完成</t>
  </si>
  <si>
    <t>安全饮水水质监测</t>
  </si>
  <si>
    <t>30</t>
  </si>
  <si>
    <t>万元</t>
  </si>
  <si>
    <t>反映安全饮水水质监测支出</t>
  </si>
  <si>
    <t>履职目标实现</t>
  </si>
  <si>
    <t>确保安全饮水水质监测工作及时完成</t>
  </si>
  <si>
    <t>100</t>
  </si>
  <si>
    <t>反映安全饮水水质监测工作完成情况</t>
  </si>
  <si>
    <t>履职效益</t>
  </si>
  <si>
    <t>生态效益</t>
  </si>
  <si>
    <t>发展绿色农业，改善农村饮水效益明显</t>
  </si>
  <si>
    <t>满意度</t>
  </si>
  <si>
    <t xml:space="preserve"> 社会公众或服务对象满意度</t>
  </si>
  <si>
    <t>98</t>
  </si>
  <si>
    <t>反映服务对象满意度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</si>
</sst>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</numFmts>
  <fonts count="38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0"/>
      <color indexed="8"/>
      <name val="宋体"/>
      <charset val="1"/>
      <scheme val="minor"/>
    </font>
    <font>
      <sz val="11"/>
      <name val="宋体"/>
      <charset val="1"/>
      <scheme val="minor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4" fontId="11" fillId="0" borderId="4" xfId="0" applyNumberFormat="1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4" fontId="10" fillId="0" borderId="4" xfId="0" applyNumberFormat="1" applyFont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 wrapText="1"/>
    </xf>
    <xf numFmtId="176" fontId="10" fillId="0" borderId="4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0" fillId="0" borderId="0" xfId="0" applyFont="1">
      <alignment vertical="center"/>
    </xf>
    <xf numFmtId="0" fontId="12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177" fontId="7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3" fillId="0" borderId="0" xfId="0" applyFo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0" fontId="0" fillId="0" borderId="4" xfId="0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14" fillId="0" borderId="0" xfId="0" applyFont="1" applyFill="1">
      <alignment vertical="center"/>
    </xf>
    <xf numFmtId="0" fontId="12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L20" sqref="L20"/>
    </sheetView>
  </sheetViews>
  <sheetFormatPr defaultColWidth="10" defaultRowHeight="14.4" outlineLevelRow="4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0" width="9.75" customWidth="1"/>
  </cols>
  <sheetData>
    <row r="1" ht="73.35" customHeight="1" spans="1:9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127"/>
      <c r="B4" s="128"/>
      <c r="C4" s="8"/>
      <c r="D4" s="127" t="s">
        <v>1</v>
      </c>
      <c r="E4" s="128" t="s">
        <v>2</v>
      </c>
      <c r="F4" s="128"/>
      <c r="G4" s="128"/>
      <c r="H4" s="128"/>
      <c r="I4" s="8"/>
    </row>
    <row r="5" ht="54.4" customHeight="1" spans="1:9">
      <c r="A5" s="127"/>
      <c r="B5" s="128"/>
      <c r="C5" s="8"/>
      <c r="D5" s="127" t="s">
        <v>3</v>
      </c>
      <c r="E5" s="128" t="s">
        <v>4</v>
      </c>
      <c r="F5" s="128"/>
      <c r="G5" s="128"/>
      <c r="H5" s="128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pane ySplit="5" topLeftCell="A6" activePane="bottomLeft" state="frozen"/>
      <selection/>
      <selection pane="bottomLeft" activeCell="K19" sqref="K19"/>
    </sheetView>
  </sheetViews>
  <sheetFormatPr defaultColWidth="10" defaultRowHeight="14.4" outlineLevelCol="4"/>
  <cols>
    <col min="1" max="1" width="15.8796296296296" customWidth="1"/>
    <col min="2" max="2" width="26.75" customWidth="1"/>
    <col min="3" max="3" width="14.6296296296296" customWidth="1"/>
    <col min="4" max="4" width="18.6296296296296" customWidth="1"/>
    <col min="5" max="5" width="16.3796296296296" customWidth="1"/>
  </cols>
  <sheetData>
    <row r="1" ht="18.95" customHeight="1" spans="1:5">
      <c r="A1" s="8"/>
      <c r="B1" s="8"/>
      <c r="C1" s="8"/>
      <c r="D1" s="8"/>
      <c r="E1" s="70" t="s">
        <v>240</v>
      </c>
    </row>
    <row r="2" ht="40.5" customHeight="1" spans="1:5">
      <c r="A2" s="21" t="s">
        <v>14</v>
      </c>
      <c r="B2" s="21"/>
      <c r="C2" s="21"/>
      <c r="D2" s="21"/>
      <c r="E2" s="21"/>
    </row>
    <row r="3" ht="20.65" customHeight="1" spans="1:5">
      <c r="A3" s="71" t="s">
        <v>241</v>
      </c>
      <c r="B3" s="71"/>
      <c r="C3" s="71"/>
      <c r="D3" s="71"/>
      <c r="E3" s="72" t="s">
        <v>242</v>
      </c>
    </row>
    <row r="4" ht="38.85" customHeight="1" spans="1:5">
      <c r="A4" s="3" t="s">
        <v>243</v>
      </c>
      <c r="B4" s="3"/>
      <c r="C4" s="3" t="s">
        <v>244</v>
      </c>
      <c r="D4" s="3"/>
      <c r="E4" s="3"/>
    </row>
    <row r="5" ht="22.9" customHeight="1" spans="1:5">
      <c r="A5" s="3" t="s">
        <v>245</v>
      </c>
      <c r="B5" s="3" t="s">
        <v>158</v>
      </c>
      <c r="C5" s="3" t="s">
        <v>135</v>
      </c>
      <c r="D5" s="3" t="s">
        <v>231</v>
      </c>
      <c r="E5" s="3" t="s">
        <v>232</v>
      </c>
    </row>
    <row r="6" ht="26.45" customHeight="1" spans="1:5">
      <c r="A6" s="27" t="s">
        <v>246</v>
      </c>
      <c r="B6" s="27" t="s">
        <v>211</v>
      </c>
      <c r="C6" s="73"/>
      <c r="D6" s="73">
        <f>SUM(D7:D16)</f>
        <v>679.84</v>
      </c>
      <c r="E6" s="73"/>
    </row>
    <row r="7" ht="26.45" customHeight="1" spans="1:5">
      <c r="A7" s="74" t="s">
        <v>247</v>
      </c>
      <c r="B7" s="74" t="s">
        <v>248</v>
      </c>
      <c r="C7" s="75"/>
      <c r="D7" s="53">
        <v>67.51</v>
      </c>
      <c r="E7" s="75"/>
    </row>
    <row r="8" ht="26.45" customHeight="1" spans="1:5">
      <c r="A8" s="74" t="s">
        <v>249</v>
      </c>
      <c r="B8" s="74" t="s">
        <v>250</v>
      </c>
      <c r="C8" s="75"/>
      <c r="D8" s="53">
        <v>2.19</v>
      </c>
      <c r="E8" s="75"/>
    </row>
    <row r="9" ht="26.45" customHeight="1" spans="1:5">
      <c r="A9" s="74" t="s">
        <v>251</v>
      </c>
      <c r="B9" s="74" t="s">
        <v>252</v>
      </c>
      <c r="C9" s="75"/>
      <c r="D9" s="53">
        <v>4.22</v>
      </c>
      <c r="E9" s="75"/>
    </row>
    <row r="10" ht="26.45" customHeight="1" spans="1:5">
      <c r="A10" s="74" t="s">
        <v>253</v>
      </c>
      <c r="B10" s="74" t="s">
        <v>254</v>
      </c>
      <c r="C10" s="75"/>
      <c r="D10" s="53">
        <v>35.88</v>
      </c>
      <c r="E10" s="75"/>
    </row>
    <row r="11" ht="26.45" customHeight="1" spans="1:5">
      <c r="A11" s="74" t="s">
        <v>255</v>
      </c>
      <c r="B11" s="74" t="s">
        <v>256</v>
      </c>
      <c r="C11" s="75"/>
      <c r="D11" s="53">
        <v>4.21</v>
      </c>
      <c r="E11" s="75"/>
    </row>
    <row r="12" ht="26.45" customHeight="1" spans="1:5">
      <c r="A12" s="74" t="s">
        <v>257</v>
      </c>
      <c r="B12" s="74" t="s">
        <v>258</v>
      </c>
      <c r="C12" s="75"/>
      <c r="D12" s="53">
        <v>62.64</v>
      </c>
      <c r="E12" s="75"/>
    </row>
    <row r="13" ht="26.45" customHeight="1" spans="1:5">
      <c r="A13" s="74" t="s">
        <v>259</v>
      </c>
      <c r="B13" s="74" t="s">
        <v>260</v>
      </c>
      <c r="C13" s="75"/>
      <c r="D13" s="53">
        <v>304.94</v>
      </c>
      <c r="E13" s="75"/>
    </row>
    <row r="14" ht="26.45" customHeight="1" spans="1:5">
      <c r="A14" s="74" t="s">
        <v>261</v>
      </c>
      <c r="B14" s="74" t="s">
        <v>262</v>
      </c>
      <c r="C14" s="75"/>
      <c r="D14" s="53">
        <v>77.83</v>
      </c>
      <c r="E14" s="75"/>
    </row>
    <row r="15" ht="26.45" customHeight="1" spans="1:5">
      <c r="A15" s="74" t="s">
        <v>263</v>
      </c>
      <c r="B15" s="74" t="s">
        <v>264</v>
      </c>
      <c r="C15" s="75"/>
      <c r="D15" s="53">
        <v>69.79</v>
      </c>
      <c r="E15" s="75"/>
    </row>
    <row r="16" ht="26.45" customHeight="1" spans="1:5">
      <c r="A16" s="74" t="s">
        <v>265</v>
      </c>
      <c r="B16" s="74" t="s">
        <v>266</v>
      </c>
      <c r="C16" s="75"/>
      <c r="D16" s="53">
        <v>50.63</v>
      </c>
      <c r="E16" s="75"/>
    </row>
    <row r="17" ht="26.45" customHeight="1" spans="1:5">
      <c r="A17" s="27" t="s">
        <v>267</v>
      </c>
      <c r="B17" s="27" t="s">
        <v>268</v>
      </c>
      <c r="C17" s="73"/>
      <c r="D17" s="73"/>
      <c r="E17" s="73">
        <f>SUM(E18:E31)</f>
        <v>81.8</v>
      </c>
    </row>
    <row r="18" ht="26.45" customHeight="1" spans="1:5">
      <c r="A18" s="74" t="s">
        <v>269</v>
      </c>
      <c r="B18" s="74" t="s">
        <v>270</v>
      </c>
      <c r="C18" s="75"/>
      <c r="D18" s="75"/>
      <c r="E18" s="75">
        <v>1.17</v>
      </c>
    </row>
    <row r="19" ht="26.45" customHeight="1" spans="1:5">
      <c r="A19" s="74" t="s">
        <v>271</v>
      </c>
      <c r="B19" s="74" t="s">
        <v>272</v>
      </c>
      <c r="C19" s="75"/>
      <c r="D19" s="75"/>
      <c r="E19" s="75">
        <v>2.92</v>
      </c>
    </row>
    <row r="20" ht="26.45" customHeight="1" spans="1:5">
      <c r="A20" s="74" t="s">
        <v>273</v>
      </c>
      <c r="B20" s="74" t="s">
        <v>274</v>
      </c>
      <c r="C20" s="75"/>
      <c r="D20" s="75"/>
      <c r="E20" s="75">
        <v>2.04</v>
      </c>
    </row>
    <row r="21" ht="26.45" customHeight="1" spans="1:5">
      <c r="A21" s="74" t="s">
        <v>275</v>
      </c>
      <c r="B21" s="74" t="s">
        <v>276</v>
      </c>
      <c r="C21" s="75"/>
      <c r="D21" s="75"/>
      <c r="E21" s="75"/>
    </row>
    <row r="22" ht="26.45" customHeight="1" spans="1:5">
      <c r="A22" s="74" t="s">
        <v>277</v>
      </c>
      <c r="B22" s="74" t="s">
        <v>278</v>
      </c>
      <c r="C22" s="75"/>
      <c r="D22" s="75"/>
      <c r="E22" s="75">
        <v>7</v>
      </c>
    </row>
    <row r="23" ht="26.45" customHeight="1" spans="1:5">
      <c r="A23" s="74" t="s">
        <v>279</v>
      </c>
      <c r="B23" s="74" t="s">
        <v>280</v>
      </c>
      <c r="C23" s="75"/>
      <c r="D23" s="75"/>
      <c r="E23" s="75">
        <v>4.08</v>
      </c>
    </row>
    <row r="24" ht="26.45" customHeight="1" spans="1:5">
      <c r="A24" s="74" t="s">
        <v>281</v>
      </c>
      <c r="B24" s="74" t="s">
        <v>282</v>
      </c>
      <c r="C24" s="75"/>
      <c r="D24" s="75"/>
      <c r="E24" s="75">
        <v>5.82</v>
      </c>
    </row>
    <row r="25" ht="26.45" customHeight="1" spans="1:5">
      <c r="A25" s="74" t="s">
        <v>283</v>
      </c>
      <c r="B25" s="74" t="s">
        <v>284</v>
      </c>
      <c r="C25" s="75"/>
      <c r="D25" s="75"/>
      <c r="E25" s="75">
        <v>0.87</v>
      </c>
    </row>
    <row r="26" ht="26.45" customHeight="1" spans="1:5">
      <c r="A26" s="74" t="s">
        <v>285</v>
      </c>
      <c r="B26" s="74" t="s">
        <v>286</v>
      </c>
      <c r="C26" s="75"/>
      <c r="D26" s="75"/>
      <c r="E26" s="75">
        <v>1.17</v>
      </c>
    </row>
    <row r="27" ht="26.45" customHeight="1" spans="1:5">
      <c r="A27" s="74" t="s">
        <v>287</v>
      </c>
      <c r="B27" s="74" t="s">
        <v>288</v>
      </c>
      <c r="C27" s="75"/>
      <c r="D27" s="75"/>
      <c r="E27" s="75">
        <v>5.25</v>
      </c>
    </row>
    <row r="28" ht="26.45" customHeight="1" spans="1:5">
      <c r="A28" s="74" t="s">
        <v>289</v>
      </c>
      <c r="B28" s="74" t="s">
        <v>290</v>
      </c>
      <c r="C28" s="75"/>
      <c r="D28" s="75"/>
      <c r="E28" s="75">
        <v>3.5</v>
      </c>
    </row>
    <row r="29" ht="22.9" customHeight="1" spans="1:5">
      <c r="A29" s="74">
        <v>30214</v>
      </c>
      <c r="B29" s="74" t="s">
        <v>291</v>
      </c>
      <c r="C29" s="73"/>
      <c r="D29" s="73"/>
      <c r="E29" s="73">
        <v>1.17</v>
      </c>
    </row>
    <row r="30" ht="26.45" customHeight="1" spans="1:5">
      <c r="A30" s="74">
        <v>30215</v>
      </c>
      <c r="B30" s="74" t="s">
        <v>292</v>
      </c>
      <c r="C30" s="75"/>
      <c r="D30" s="75"/>
      <c r="E30" s="75">
        <v>4.5</v>
      </c>
    </row>
    <row r="31" ht="26.45" customHeight="1" spans="1:5">
      <c r="A31" s="74" t="s">
        <v>293</v>
      </c>
      <c r="B31" s="74" t="s">
        <v>294</v>
      </c>
      <c r="C31" s="75"/>
      <c r="D31" s="75"/>
      <c r="E31" s="75">
        <v>42.31</v>
      </c>
    </row>
    <row r="32" ht="22.9" customHeight="1" spans="1:5">
      <c r="A32" s="25" t="s">
        <v>135</v>
      </c>
      <c r="B32" s="25"/>
      <c r="C32" s="73"/>
      <c r="D32" s="73"/>
      <c r="E32" s="73"/>
    </row>
    <row r="33" ht="16.35" customHeight="1" spans="1:5">
      <c r="A33" s="24" t="s">
        <v>295</v>
      </c>
      <c r="B33" s="24"/>
      <c r="C33" s="24"/>
      <c r="D33" s="24"/>
      <c r="E33" s="24"/>
    </row>
  </sheetData>
  <mergeCells count="6">
    <mergeCell ref="A2:E2"/>
    <mergeCell ref="A3:D3"/>
    <mergeCell ref="A4:B4"/>
    <mergeCell ref="C4:E4"/>
    <mergeCell ref="A32:B32"/>
    <mergeCell ref="A33:B3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opLeftCell="A3" workbookViewId="0">
      <selection activeCell="S14" sqref="S14:T16"/>
    </sheetView>
  </sheetViews>
  <sheetFormatPr defaultColWidth="10" defaultRowHeight="14.4"/>
  <cols>
    <col min="1" max="1" width="4.37962962962963" style="56" customWidth="1"/>
    <col min="2" max="2" width="4.75" style="56" customWidth="1"/>
    <col min="3" max="3" width="5.37962962962963" style="56" customWidth="1"/>
    <col min="4" max="4" width="9.62962962962963" style="56" customWidth="1"/>
    <col min="5" max="5" width="21.25" style="56" customWidth="1"/>
    <col min="6" max="6" width="13.3796296296296" style="56" customWidth="1"/>
    <col min="7" max="7" width="12.5" style="56" customWidth="1"/>
    <col min="8" max="9" width="10.25" style="56" customWidth="1"/>
    <col min="10" max="10" width="9.12962962962963" style="56" customWidth="1"/>
    <col min="11" max="11" width="10.25" style="56" customWidth="1"/>
    <col min="12" max="12" width="9.25" style="56" customWidth="1"/>
    <col min="13" max="13" width="9.62962962962963" style="56" customWidth="1"/>
    <col min="14" max="14" width="9.87962962962963" style="56" customWidth="1"/>
    <col min="15" max="16" width="9.75" style="56" customWidth="1"/>
    <col min="17" max="16384" width="10" style="56"/>
  </cols>
  <sheetData>
    <row r="1" ht="16.35" customHeight="1" spans="1:1">
      <c r="A1" s="57"/>
    </row>
    <row r="2" ht="44.85" customHeight="1" spans="1:14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22.35" customHeight="1" spans="1:14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68" t="s">
        <v>32</v>
      </c>
      <c r="N3" s="68"/>
    </row>
    <row r="4" ht="42.2" customHeight="1" spans="1:14">
      <c r="A4" s="59" t="s">
        <v>156</v>
      </c>
      <c r="B4" s="59"/>
      <c r="C4" s="59"/>
      <c r="D4" s="59" t="s">
        <v>193</v>
      </c>
      <c r="E4" s="59" t="s">
        <v>194</v>
      </c>
      <c r="F4" s="59" t="s">
        <v>210</v>
      </c>
      <c r="G4" s="59" t="s">
        <v>196</v>
      </c>
      <c r="H4" s="59"/>
      <c r="I4" s="59"/>
      <c r="J4" s="59"/>
      <c r="K4" s="59"/>
      <c r="L4" s="59" t="s">
        <v>200</v>
      </c>
      <c r="M4" s="59"/>
      <c r="N4" s="59"/>
    </row>
    <row r="5" ht="39.6" customHeight="1" spans="1:14">
      <c r="A5" s="59" t="s">
        <v>164</v>
      </c>
      <c r="B5" s="59" t="s">
        <v>165</v>
      </c>
      <c r="C5" s="59" t="s">
        <v>166</v>
      </c>
      <c r="D5" s="59"/>
      <c r="E5" s="59"/>
      <c r="F5" s="59"/>
      <c r="G5" s="59" t="s">
        <v>135</v>
      </c>
      <c r="H5" s="59" t="s">
        <v>296</v>
      </c>
      <c r="I5" s="59" t="s">
        <v>297</v>
      </c>
      <c r="J5" s="59" t="s">
        <v>298</v>
      </c>
      <c r="K5" s="59" t="s">
        <v>299</v>
      </c>
      <c r="L5" s="59" t="s">
        <v>135</v>
      </c>
      <c r="M5" s="59" t="s">
        <v>211</v>
      </c>
      <c r="N5" s="59" t="s">
        <v>300</v>
      </c>
    </row>
    <row r="6" ht="22.9" customHeight="1" spans="1:14">
      <c r="A6" s="60"/>
      <c r="B6" s="60"/>
      <c r="C6" s="60"/>
      <c r="D6" s="60"/>
      <c r="E6" s="60" t="s">
        <v>135</v>
      </c>
      <c r="F6" s="61">
        <f>F7</f>
        <v>679.84</v>
      </c>
      <c r="G6" s="61">
        <f>G7</f>
        <v>679.84</v>
      </c>
      <c r="H6" s="61">
        <f>H7</f>
        <v>515.2</v>
      </c>
      <c r="I6" s="61">
        <f>I7</f>
        <v>114.01</v>
      </c>
      <c r="J6" s="61">
        <f>J7</f>
        <v>50.63</v>
      </c>
      <c r="K6" s="61"/>
      <c r="L6" s="61"/>
      <c r="M6" s="61"/>
      <c r="N6" s="61"/>
    </row>
    <row r="7" ht="22.9" customHeight="1" spans="1:14">
      <c r="A7" s="60"/>
      <c r="B7" s="60"/>
      <c r="C7" s="60"/>
      <c r="D7" s="62" t="s">
        <v>153</v>
      </c>
      <c r="E7" s="62" t="s">
        <v>4</v>
      </c>
      <c r="F7" s="61">
        <f>F8</f>
        <v>679.84</v>
      </c>
      <c r="G7" s="61">
        <f>G8</f>
        <v>679.84</v>
      </c>
      <c r="H7" s="61">
        <f>H8</f>
        <v>515.2</v>
      </c>
      <c r="I7" s="61">
        <f>I8</f>
        <v>114.01</v>
      </c>
      <c r="J7" s="61">
        <f>J8</f>
        <v>50.63</v>
      </c>
      <c r="K7" s="61"/>
      <c r="L7" s="61"/>
      <c r="M7" s="61"/>
      <c r="N7" s="61"/>
    </row>
    <row r="8" ht="22.9" customHeight="1" spans="1:14">
      <c r="A8" s="60"/>
      <c r="B8" s="60"/>
      <c r="C8" s="60"/>
      <c r="D8" s="63" t="s">
        <v>154</v>
      </c>
      <c r="E8" s="63" t="s">
        <v>155</v>
      </c>
      <c r="F8" s="61">
        <f>G8</f>
        <v>679.84</v>
      </c>
      <c r="G8" s="61">
        <f>SUM(H8:K8)</f>
        <v>679.84</v>
      </c>
      <c r="H8" s="61">
        <f>SUM(H9:H14)</f>
        <v>515.2</v>
      </c>
      <c r="I8" s="61">
        <f>SUM(I9:I14)</f>
        <v>114.01</v>
      </c>
      <c r="J8" s="61">
        <f>SUM(J9:J14)</f>
        <v>50.63</v>
      </c>
      <c r="K8" s="61"/>
      <c r="L8" s="61"/>
      <c r="M8" s="61"/>
      <c r="N8" s="61"/>
    </row>
    <row r="9" ht="33" customHeight="1" spans="1:14">
      <c r="A9" s="64" t="s">
        <v>167</v>
      </c>
      <c r="B9" s="64" t="s">
        <v>168</v>
      </c>
      <c r="C9" s="64" t="s">
        <v>168</v>
      </c>
      <c r="D9" s="65" t="s">
        <v>219</v>
      </c>
      <c r="E9" s="66" t="s">
        <v>170</v>
      </c>
      <c r="F9" s="61">
        <f t="shared" ref="F9:F14" si="0">G9</f>
        <v>67.51</v>
      </c>
      <c r="G9" s="61">
        <f t="shared" ref="G9:G14" si="1">SUM(H9:K9)</f>
        <v>67.51</v>
      </c>
      <c r="H9" s="67"/>
      <c r="I9" s="67">
        <v>67.51</v>
      </c>
      <c r="J9" s="67"/>
      <c r="K9" s="67"/>
      <c r="L9" s="69"/>
      <c r="M9" s="67"/>
      <c r="N9" s="67"/>
    </row>
    <row r="10" ht="33" customHeight="1" spans="1:14">
      <c r="A10" s="64" t="s">
        <v>167</v>
      </c>
      <c r="B10" s="64" t="s">
        <v>168</v>
      </c>
      <c r="C10" s="64" t="s">
        <v>171</v>
      </c>
      <c r="D10" s="65" t="s">
        <v>219</v>
      </c>
      <c r="E10" s="66" t="s">
        <v>173</v>
      </c>
      <c r="F10" s="61">
        <f t="shared" si="0"/>
        <v>2.19</v>
      </c>
      <c r="G10" s="61">
        <f t="shared" si="1"/>
        <v>2.19</v>
      </c>
      <c r="H10" s="67"/>
      <c r="I10" s="67">
        <v>2.19</v>
      </c>
      <c r="J10" s="67"/>
      <c r="K10" s="67"/>
      <c r="L10" s="69"/>
      <c r="M10" s="67"/>
      <c r="N10" s="67"/>
    </row>
    <row r="11" ht="33" customHeight="1" spans="1:14">
      <c r="A11" s="64" t="s">
        <v>167</v>
      </c>
      <c r="B11" s="64" t="s">
        <v>174</v>
      </c>
      <c r="C11" s="64" t="s">
        <v>174</v>
      </c>
      <c r="D11" s="65" t="s">
        <v>219</v>
      </c>
      <c r="E11" s="66" t="s">
        <v>176</v>
      </c>
      <c r="F11" s="61">
        <f t="shared" si="0"/>
        <v>4.22</v>
      </c>
      <c r="G11" s="61">
        <f t="shared" si="1"/>
        <v>4.22</v>
      </c>
      <c r="H11" s="67"/>
      <c r="I11" s="67">
        <v>4.22</v>
      </c>
      <c r="J11" s="67"/>
      <c r="K11" s="67"/>
      <c r="L11" s="69"/>
      <c r="M11" s="67"/>
      <c r="N11" s="67"/>
    </row>
    <row r="12" ht="33" customHeight="1" spans="1:14">
      <c r="A12" s="64" t="s">
        <v>177</v>
      </c>
      <c r="B12" s="64" t="s">
        <v>178</v>
      </c>
      <c r="C12" s="64" t="s">
        <v>179</v>
      </c>
      <c r="D12" s="65" t="s">
        <v>219</v>
      </c>
      <c r="E12" s="66" t="s">
        <v>181</v>
      </c>
      <c r="F12" s="61">
        <f t="shared" si="0"/>
        <v>40.09</v>
      </c>
      <c r="G12" s="61">
        <f t="shared" si="1"/>
        <v>40.09</v>
      </c>
      <c r="H12" s="67"/>
      <c r="I12" s="67">
        <v>40.09</v>
      </c>
      <c r="J12" s="67"/>
      <c r="K12" s="67"/>
      <c r="L12" s="69"/>
      <c r="M12" s="67"/>
      <c r="N12" s="67"/>
    </row>
    <row r="13" ht="33" customHeight="1" spans="1:14">
      <c r="A13" s="64" t="s">
        <v>182</v>
      </c>
      <c r="B13" s="64" t="s">
        <v>183</v>
      </c>
      <c r="C13" s="64" t="s">
        <v>179</v>
      </c>
      <c r="D13" s="65" t="s">
        <v>219</v>
      </c>
      <c r="E13" s="66" t="s">
        <v>185</v>
      </c>
      <c r="F13" s="61">
        <f t="shared" si="0"/>
        <v>515.2</v>
      </c>
      <c r="G13" s="61">
        <f t="shared" si="1"/>
        <v>515.2</v>
      </c>
      <c r="H13" s="67">
        <v>515.2</v>
      </c>
      <c r="I13" s="67"/>
      <c r="J13" s="67"/>
      <c r="K13" s="67"/>
      <c r="L13" s="69"/>
      <c r="M13" s="67"/>
      <c r="N13" s="67"/>
    </row>
    <row r="14" ht="33" customHeight="1" spans="1:14">
      <c r="A14" s="64" t="s">
        <v>186</v>
      </c>
      <c r="B14" s="64" t="s">
        <v>187</v>
      </c>
      <c r="C14" s="64" t="s">
        <v>179</v>
      </c>
      <c r="D14" s="65" t="s">
        <v>219</v>
      </c>
      <c r="E14" s="66" t="s">
        <v>189</v>
      </c>
      <c r="F14" s="61">
        <f t="shared" si="0"/>
        <v>50.63</v>
      </c>
      <c r="G14" s="61">
        <f t="shared" si="1"/>
        <v>50.63</v>
      </c>
      <c r="H14" s="67"/>
      <c r="I14" s="67"/>
      <c r="J14" s="67">
        <v>50.63</v>
      </c>
      <c r="K14" s="67"/>
      <c r="L14" s="69"/>
      <c r="M14" s="67"/>
      <c r="N14" s="67"/>
    </row>
    <row r="16" spans="6:15">
      <c r="F16"/>
      <c r="G16"/>
      <c r="H16"/>
      <c r="I16"/>
      <c r="J16"/>
      <c r="K16"/>
      <c r="L16"/>
      <c r="M16"/>
      <c r="N16"/>
      <c r="O16"/>
    </row>
    <row r="17" spans="6:15">
      <c r="F17"/>
      <c r="G17"/>
      <c r="H17"/>
      <c r="I17"/>
      <c r="J17"/>
      <c r="K17"/>
      <c r="L17"/>
      <c r="M17"/>
      <c r="N17"/>
      <c r="O1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R14" sqref="R14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8" width="7.75" customWidth="1"/>
    <col min="9" max="9" width="20.5" customWidth="1"/>
    <col min="10" max="18" width="7.75" customWidth="1"/>
    <col min="19" max="19" width="9.75" customWidth="1"/>
    <col min="20" max="23" width="7.75" customWidth="1"/>
    <col min="24" max="24" width="9.75" customWidth="1"/>
  </cols>
  <sheetData>
    <row r="1" ht="16.35" customHeight="1" spans="1:1">
      <c r="A1" s="8"/>
    </row>
    <row r="2" ht="50.1" customHeight="1" spans="1:22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24.2" customHeight="1" spans="1:22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55" t="s">
        <v>32</v>
      </c>
      <c r="V3" s="55"/>
    </row>
    <row r="4" ht="26.65" customHeight="1" spans="1:22">
      <c r="A4" s="45" t="s">
        <v>156</v>
      </c>
      <c r="B4" s="45"/>
      <c r="C4" s="45"/>
      <c r="D4" s="45" t="s">
        <v>193</v>
      </c>
      <c r="E4" s="45" t="s">
        <v>194</v>
      </c>
      <c r="F4" s="45" t="s">
        <v>210</v>
      </c>
      <c r="G4" s="45" t="s">
        <v>301</v>
      </c>
      <c r="H4" s="45"/>
      <c r="I4" s="45"/>
      <c r="J4" s="45"/>
      <c r="K4" s="45"/>
      <c r="L4" s="45" t="s">
        <v>302</v>
      </c>
      <c r="M4" s="45"/>
      <c r="N4" s="45"/>
      <c r="O4" s="45"/>
      <c r="P4" s="45"/>
      <c r="Q4" s="45"/>
      <c r="R4" s="45" t="s">
        <v>298</v>
      </c>
      <c r="S4" s="45" t="s">
        <v>303</v>
      </c>
      <c r="T4" s="45"/>
      <c r="U4" s="45"/>
      <c r="V4" s="45"/>
    </row>
    <row r="5" ht="56.1" customHeight="1" spans="1:22">
      <c r="A5" s="45" t="s">
        <v>164</v>
      </c>
      <c r="B5" s="45" t="s">
        <v>165</v>
      </c>
      <c r="C5" s="45" t="s">
        <v>166</v>
      </c>
      <c r="D5" s="45"/>
      <c r="E5" s="45"/>
      <c r="F5" s="45"/>
      <c r="G5" s="45" t="s">
        <v>135</v>
      </c>
      <c r="H5" s="45" t="s">
        <v>304</v>
      </c>
      <c r="I5" s="45" t="s">
        <v>305</v>
      </c>
      <c r="J5" s="45" t="s">
        <v>306</v>
      </c>
      <c r="K5" s="45" t="s">
        <v>307</v>
      </c>
      <c r="L5" s="45" t="s">
        <v>135</v>
      </c>
      <c r="M5" s="45" t="s">
        <v>308</v>
      </c>
      <c r="N5" s="45" t="s">
        <v>309</v>
      </c>
      <c r="O5" s="45" t="s">
        <v>310</v>
      </c>
      <c r="P5" s="45" t="s">
        <v>311</v>
      </c>
      <c r="Q5" s="45" t="s">
        <v>312</v>
      </c>
      <c r="R5" s="45"/>
      <c r="S5" s="45" t="s">
        <v>135</v>
      </c>
      <c r="T5" s="45" t="s">
        <v>313</v>
      </c>
      <c r="U5" s="45" t="s">
        <v>314</v>
      </c>
      <c r="V5" s="45" t="s">
        <v>299</v>
      </c>
    </row>
    <row r="6" ht="22.9" customHeight="1" spans="1:22">
      <c r="A6" s="46"/>
      <c r="B6" s="46"/>
      <c r="C6" s="46"/>
      <c r="D6" s="46"/>
      <c r="E6" s="46" t="s">
        <v>135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ht="22.9" customHeight="1" spans="1:22">
      <c r="A7" s="46"/>
      <c r="B7" s="46"/>
      <c r="C7" s="46"/>
      <c r="D7" s="48" t="s">
        <v>153</v>
      </c>
      <c r="E7" s="48" t="s">
        <v>4</v>
      </c>
      <c r="F7" s="47">
        <f>F8</f>
        <v>679.84</v>
      </c>
      <c r="G7" s="47">
        <f t="shared" ref="G7:R7" si="0">G8</f>
        <v>515.2</v>
      </c>
      <c r="H7" s="47">
        <f t="shared" si="0"/>
        <v>304.94</v>
      </c>
      <c r="I7" s="47">
        <f t="shared" si="0"/>
        <v>77.83</v>
      </c>
      <c r="J7" s="47">
        <f t="shared" si="0"/>
        <v>69.79</v>
      </c>
      <c r="K7" s="47">
        <f t="shared" si="0"/>
        <v>62.64</v>
      </c>
      <c r="L7" s="47">
        <f t="shared" si="0"/>
        <v>164.64</v>
      </c>
      <c r="M7" s="47">
        <f t="shared" si="0"/>
        <v>67.51</v>
      </c>
      <c r="N7" s="47">
        <f t="shared" si="0"/>
        <v>2.19</v>
      </c>
      <c r="O7" s="47">
        <f t="shared" si="0"/>
        <v>35.88</v>
      </c>
      <c r="P7" s="47">
        <f t="shared" si="0"/>
        <v>4.21</v>
      </c>
      <c r="Q7" s="47">
        <f t="shared" si="0"/>
        <v>4.22</v>
      </c>
      <c r="R7" s="47">
        <f t="shared" si="0"/>
        <v>50.63</v>
      </c>
      <c r="S7" s="47"/>
      <c r="T7" s="47"/>
      <c r="U7" s="47"/>
      <c r="V7" s="47"/>
    </row>
    <row r="8" ht="22.9" customHeight="1" spans="1:22">
      <c r="A8" s="46"/>
      <c r="B8" s="46"/>
      <c r="C8" s="46"/>
      <c r="D8" s="49" t="s">
        <v>154</v>
      </c>
      <c r="E8" s="49" t="s">
        <v>155</v>
      </c>
      <c r="F8" s="47">
        <f>SUM(F9:F14)</f>
        <v>679.84</v>
      </c>
      <c r="G8" s="47">
        <f t="shared" ref="G8:R8" si="1">SUM(G9:G14)</f>
        <v>515.2</v>
      </c>
      <c r="H8" s="47">
        <f t="shared" si="1"/>
        <v>304.94</v>
      </c>
      <c r="I8" s="47">
        <f t="shared" si="1"/>
        <v>77.83</v>
      </c>
      <c r="J8" s="47">
        <f t="shared" si="1"/>
        <v>69.79</v>
      </c>
      <c r="K8" s="47">
        <f t="shared" si="1"/>
        <v>62.64</v>
      </c>
      <c r="L8" s="47">
        <f t="shared" si="1"/>
        <v>164.64</v>
      </c>
      <c r="M8" s="47">
        <f t="shared" si="1"/>
        <v>67.51</v>
      </c>
      <c r="N8" s="47">
        <f t="shared" si="1"/>
        <v>2.19</v>
      </c>
      <c r="O8" s="47">
        <f t="shared" si="1"/>
        <v>35.88</v>
      </c>
      <c r="P8" s="47">
        <f t="shared" si="1"/>
        <v>4.21</v>
      </c>
      <c r="Q8" s="47">
        <f t="shared" si="1"/>
        <v>4.22</v>
      </c>
      <c r="R8" s="47">
        <f t="shared" si="1"/>
        <v>50.63</v>
      </c>
      <c r="S8" s="47"/>
      <c r="T8" s="47"/>
      <c r="U8" s="47"/>
      <c r="V8" s="47"/>
    </row>
    <row r="9" ht="22.9" customHeight="1" spans="1:22">
      <c r="A9" s="50" t="s">
        <v>167</v>
      </c>
      <c r="B9" s="50" t="s">
        <v>168</v>
      </c>
      <c r="C9" s="50" t="s">
        <v>168</v>
      </c>
      <c r="D9" s="34" t="s">
        <v>219</v>
      </c>
      <c r="E9" s="51" t="s">
        <v>170</v>
      </c>
      <c r="F9" s="52">
        <f t="shared" ref="F9:F14" si="2">G9+L9</f>
        <v>67.51</v>
      </c>
      <c r="G9" s="53"/>
      <c r="H9" s="53"/>
      <c r="I9" s="53"/>
      <c r="J9" s="53"/>
      <c r="K9" s="53"/>
      <c r="L9" s="52">
        <f>SUM(M9:Q9)</f>
        <v>67.51</v>
      </c>
      <c r="M9" s="53">
        <v>67.51</v>
      </c>
      <c r="N9" s="53"/>
      <c r="O9" s="53"/>
      <c r="P9" s="53"/>
      <c r="Q9" s="53"/>
      <c r="R9" s="53"/>
      <c r="S9" s="52"/>
      <c r="T9" s="53"/>
      <c r="U9" s="53"/>
      <c r="V9" s="53"/>
    </row>
    <row r="10" ht="22.9" customHeight="1" spans="1:22">
      <c r="A10" s="50" t="s">
        <v>167</v>
      </c>
      <c r="B10" s="50" t="s">
        <v>168</v>
      </c>
      <c r="C10" s="50" t="s">
        <v>171</v>
      </c>
      <c r="D10" s="34" t="s">
        <v>219</v>
      </c>
      <c r="E10" s="51" t="s">
        <v>173</v>
      </c>
      <c r="F10" s="52">
        <f t="shared" si="2"/>
        <v>2.19</v>
      </c>
      <c r="G10" s="53"/>
      <c r="H10" s="53"/>
      <c r="I10" s="53"/>
      <c r="J10" s="53"/>
      <c r="K10" s="53"/>
      <c r="L10" s="52">
        <f>SUM(M10:Q10)</f>
        <v>2.19</v>
      </c>
      <c r="M10" s="53"/>
      <c r="N10" s="53">
        <v>2.19</v>
      </c>
      <c r="O10" s="53"/>
      <c r="P10" s="53"/>
      <c r="Q10" s="53"/>
      <c r="R10" s="53"/>
      <c r="S10" s="52"/>
      <c r="T10" s="53"/>
      <c r="U10" s="53"/>
      <c r="V10" s="53"/>
    </row>
    <row r="11" ht="22.9" customHeight="1" spans="1:22">
      <c r="A11" s="50" t="s">
        <v>167</v>
      </c>
      <c r="B11" s="50" t="s">
        <v>174</v>
      </c>
      <c r="C11" s="50" t="s">
        <v>174</v>
      </c>
      <c r="D11" s="34" t="s">
        <v>219</v>
      </c>
      <c r="E11" s="51" t="s">
        <v>176</v>
      </c>
      <c r="F11" s="52">
        <f t="shared" si="2"/>
        <v>4.22</v>
      </c>
      <c r="G11" s="53"/>
      <c r="H11" s="53"/>
      <c r="I11" s="53"/>
      <c r="J11" s="53"/>
      <c r="K11" s="53"/>
      <c r="L11" s="52">
        <f>SUM(M11:Q11)</f>
        <v>4.22</v>
      </c>
      <c r="M11" s="53"/>
      <c r="N11" s="53"/>
      <c r="O11" s="53"/>
      <c r="P11" s="53"/>
      <c r="Q11" s="53">
        <v>4.22</v>
      </c>
      <c r="R11" s="53"/>
      <c r="S11" s="52"/>
      <c r="T11" s="53"/>
      <c r="U11" s="53"/>
      <c r="V11" s="53"/>
    </row>
    <row r="12" ht="22.9" customHeight="1" spans="1:22">
      <c r="A12" s="50" t="s">
        <v>177</v>
      </c>
      <c r="B12" s="50" t="s">
        <v>178</v>
      </c>
      <c r="C12" s="50" t="s">
        <v>179</v>
      </c>
      <c r="D12" s="34" t="s">
        <v>219</v>
      </c>
      <c r="E12" s="51" t="s">
        <v>181</v>
      </c>
      <c r="F12" s="52">
        <f t="shared" si="2"/>
        <v>40.09</v>
      </c>
      <c r="G12" s="53"/>
      <c r="H12" s="53"/>
      <c r="I12" s="53"/>
      <c r="J12" s="53"/>
      <c r="K12" s="53"/>
      <c r="L12" s="52">
        <f>SUM(M12:Q12)</f>
        <v>40.09</v>
      </c>
      <c r="M12" s="53"/>
      <c r="N12" s="53"/>
      <c r="O12" s="53">
        <v>35.88</v>
      </c>
      <c r="P12" s="53">
        <v>4.21</v>
      </c>
      <c r="Q12" s="53"/>
      <c r="R12" s="53"/>
      <c r="S12" s="52"/>
      <c r="T12" s="53"/>
      <c r="U12" s="53"/>
      <c r="V12" s="53"/>
    </row>
    <row r="13" ht="22.9" customHeight="1" spans="1:22">
      <c r="A13" s="50" t="s">
        <v>182</v>
      </c>
      <c r="B13" s="50" t="s">
        <v>183</v>
      </c>
      <c r="C13" s="50" t="s">
        <v>179</v>
      </c>
      <c r="D13" s="34" t="s">
        <v>219</v>
      </c>
      <c r="E13" s="51" t="s">
        <v>185</v>
      </c>
      <c r="F13" s="52">
        <f t="shared" si="2"/>
        <v>515.2</v>
      </c>
      <c r="G13" s="53">
        <f>SUM(H13:K13)</f>
        <v>515.2</v>
      </c>
      <c r="H13" s="53">
        <v>304.94</v>
      </c>
      <c r="I13" s="53">
        <v>77.83</v>
      </c>
      <c r="J13" s="53">
        <v>69.79</v>
      </c>
      <c r="K13" s="53">
        <v>62.64</v>
      </c>
      <c r="L13" s="54">
        <f>SUM(M13:Q13)</f>
        <v>0</v>
      </c>
      <c r="M13" s="53"/>
      <c r="N13" s="53"/>
      <c r="O13" s="53"/>
      <c r="P13" s="53"/>
      <c r="Q13" s="53"/>
      <c r="R13" s="53"/>
      <c r="S13" s="52"/>
      <c r="T13" s="53"/>
      <c r="U13" s="53"/>
      <c r="V13" s="53"/>
    </row>
    <row r="14" ht="22.9" customHeight="1" spans="1:22">
      <c r="A14" s="50" t="s">
        <v>186</v>
      </c>
      <c r="B14" s="50" t="s">
        <v>187</v>
      </c>
      <c r="C14" s="50" t="s">
        <v>179</v>
      </c>
      <c r="D14" s="34" t="s">
        <v>219</v>
      </c>
      <c r="E14" s="51" t="s">
        <v>189</v>
      </c>
      <c r="F14" s="52">
        <f t="shared" si="2"/>
        <v>50.63</v>
      </c>
      <c r="G14" s="53"/>
      <c r="H14" s="53"/>
      <c r="I14" s="53"/>
      <c r="J14" s="53"/>
      <c r="K14" s="53"/>
      <c r="L14" s="52">
        <f>SUM(M14:R14)</f>
        <v>50.63</v>
      </c>
      <c r="M14" s="53"/>
      <c r="N14" s="53"/>
      <c r="O14" s="53"/>
      <c r="P14" s="53"/>
      <c r="Q14" s="53"/>
      <c r="R14" s="53">
        <v>50.63</v>
      </c>
      <c r="S14" s="52"/>
      <c r="T14" s="53"/>
      <c r="U14" s="53"/>
      <c r="V14" s="53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K10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7" t="s">
        <v>32</v>
      </c>
      <c r="K3" s="7"/>
    </row>
    <row r="4" ht="23.25" customHeight="1" spans="1:11">
      <c r="A4" s="3" t="s">
        <v>156</v>
      </c>
      <c r="B4" s="3"/>
      <c r="C4" s="3"/>
      <c r="D4" s="3" t="s">
        <v>193</v>
      </c>
      <c r="E4" s="3" t="s">
        <v>194</v>
      </c>
      <c r="F4" s="3" t="s">
        <v>315</v>
      </c>
      <c r="G4" s="3" t="s">
        <v>316</v>
      </c>
      <c r="H4" s="3" t="s">
        <v>317</v>
      </c>
      <c r="I4" s="3" t="s">
        <v>318</v>
      </c>
      <c r="J4" s="3" t="s">
        <v>319</v>
      </c>
      <c r="K4" s="3" t="s">
        <v>320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20"/>
      <c r="B6" s="20"/>
      <c r="C6" s="20"/>
      <c r="D6" s="20"/>
      <c r="E6" s="20" t="s">
        <v>135</v>
      </c>
      <c r="F6" s="26">
        <v>0</v>
      </c>
      <c r="G6" s="26"/>
      <c r="H6" s="26"/>
      <c r="I6" s="26"/>
      <c r="J6" s="26"/>
      <c r="K6" s="26"/>
    </row>
    <row r="7" ht="22.9" customHeight="1" spans="1:11">
      <c r="A7" s="20"/>
      <c r="B7" s="20"/>
      <c r="C7" s="20"/>
      <c r="D7" s="27"/>
      <c r="E7" s="27"/>
      <c r="F7" s="26"/>
      <c r="G7" s="26"/>
      <c r="H7" s="26"/>
      <c r="I7" s="26"/>
      <c r="J7" s="26"/>
      <c r="K7" s="26"/>
    </row>
    <row r="8" ht="22.9" customHeight="1" spans="1:11">
      <c r="A8" s="20"/>
      <c r="B8" s="20"/>
      <c r="C8" s="20"/>
      <c r="D8" s="29"/>
      <c r="E8" s="29"/>
      <c r="F8" s="26"/>
      <c r="G8" s="26"/>
      <c r="H8" s="26"/>
      <c r="I8" s="26"/>
      <c r="J8" s="26"/>
      <c r="K8" s="26"/>
    </row>
    <row r="9" ht="22.9" customHeight="1" spans="1:11">
      <c r="A9" s="39"/>
      <c r="B9" s="39"/>
      <c r="C9" s="39"/>
      <c r="D9" s="28"/>
      <c r="E9" s="4"/>
      <c r="F9" s="5"/>
      <c r="G9" s="30"/>
      <c r="H9" s="30"/>
      <c r="I9" s="30"/>
      <c r="J9" s="30"/>
      <c r="K9" s="30"/>
    </row>
    <row r="10" spans="1:20">
      <c r="A10" s="42" t="s">
        <v>321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31"/>
      <c r="M10" s="31"/>
      <c r="N10" s="31"/>
      <c r="O10" s="31"/>
      <c r="P10" s="31"/>
      <c r="Q10" s="31"/>
      <c r="R10" s="31"/>
      <c r="S10" s="31"/>
      <c r="T10" s="31"/>
    </row>
  </sheetData>
  <mergeCells count="13">
    <mergeCell ref="A2:K2"/>
    <mergeCell ref="A3:I3"/>
    <mergeCell ref="J3:K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32</v>
      </c>
      <c r="R3" s="7"/>
    </row>
    <row r="4" ht="24.2" customHeight="1" spans="1:18">
      <c r="A4" s="3" t="s">
        <v>156</v>
      </c>
      <c r="B4" s="3"/>
      <c r="C4" s="3"/>
      <c r="D4" s="3" t="s">
        <v>193</v>
      </c>
      <c r="E4" s="3" t="s">
        <v>194</v>
      </c>
      <c r="F4" s="3" t="s">
        <v>315</v>
      </c>
      <c r="G4" s="3" t="s">
        <v>322</v>
      </c>
      <c r="H4" s="3" t="s">
        <v>323</v>
      </c>
      <c r="I4" s="3" t="s">
        <v>324</v>
      </c>
      <c r="J4" s="3" t="s">
        <v>325</v>
      </c>
      <c r="K4" s="3" t="s">
        <v>326</v>
      </c>
      <c r="L4" s="3" t="s">
        <v>327</v>
      </c>
      <c r="M4" s="3" t="s">
        <v>328</v>
      </c>
      <c r="N4" s="3" t="s">
        <v>317</v>
      </c>
      <c r="O4" s="3" t="s">
        <v>329</v>
      </c>
      <c r="P4" s="3" t="s">
        <v>330</v>
      </c>
      <c r="Q4" s="3" t="s">
        <v>318</v>
      </c>
      <c r="R4" s="3" t="s">
        <v>320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20"/>
      <c r="B6" s="20"/>
      <c r="C6" s="20"/>
      <c r="D6" s="20"/>
      <c r="E6" s="20" t="s">
        <v>135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ht="22.9" customHeight="1" spans="1:18">
      <c r="A7" s="20"/>
      <c r="B7" s="20"/>
      <c r="C7" s="20"/>
      <c r="D7" s="27"/>
      <c r="E7" s="27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ht="22.9" customHeight="1" spans="1:18">
      <c r="A8" s="20"/>
      <c r="B8" s="20"/>
      <c r="C8" s="20"/>
      <c r="D8" s="29"/>
      <c r="E8" s="29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ht="22.9" customHeight="1" spans="1:18">
      <c r="A9" s="39"/>
      <c r="B9" s="39"/>
      <c r="C9" s="39"/>
      <c r="D9" s="28"/>
      <c r="E9" s="4"/>
      <c r="F9" s="5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20">
      <c r="A10" s="31" t="s">
        <v>321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21" sqref="K21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1">
      <c r="A1" s="8"/>
    </row>
    <row r="2" ht="36.2" customHeight="1" spans="1:20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32</v>
      </c>
      <c r="T3" s="7"/>
    </row>
    <row r="4" ht="28.5" customHeight="1" spans="1:20">
      <c r="A4" s="3" t="s">
        <v>156</v>
      </c>
      <c r="B4" s="3"/>
      <c r="C4" s="3"/>
      <c r="D4" s="3" t="s">
        <v>193</v>
      </c>
      <c r="E4" s="3" t="s">
        <v>194</v>
      </c>
      <c r="F4" s="3" t="s">
        <v>315</v>
      </c>
      <c r="G4" s="3" t="s">
        <v>197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200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135</v>
      </c>
      <c r="H5" s="3" t="s">
        <v>331</v>
      </c>
      <c r="I5" s="3" t="s">
        <v>292</v>
      </c>
      <c r="J5" s="3" t="s">
        <v>332</v>
      </c>
      <c r="K5" s="3" t="s">
        <v>333</v>
      </c>
      <c r="L5" s="3" t="s">
        <v>334</v>
      </c>
      <c r="M5" s="3" t="s">
        <v>335</v>
      </c>
      <c r="N5" s="3" t="s">
        <v>336</v>
      </c>
      <c r="O5" s="3" t="s">
        <v>337</v>
      </c>
      <c r="P5" s="3" t="s">
        <v>338</v>
      </c>
      <c r="Q5" s="3" t="s">
        <v>339</v>
      </c>
      <c r="R5" s="3" t="s">
        <v>135</v>
      </c>
      <c r="S5" s="3" t="s">
        <v>268</v>
      </c>
      <c r="T5" s="3" t="s">
        <v>300</v>
      </c>
    </row>
    <row r="6" ht="22.9" customHeight="1" spans="1:20">
      <c r="A6" s="20"/>
      <c r="B6" s="20"/>
      <c r="C6" s="20"/>
      <c r="D6" s="20"/>
      <c r="E6" s="20" t="s">
        <v>135</v>
      </c>
      <c r="F6" s="5">
        <f>G6</f>
        <v>81.8</v>
      </c>
      <c r="G6" s="30">
        <f>SUM(H6:Q6)</f>
        <v>81.8</v>
      </c>
      <c r="H6" s="41">
        <f>H7</f>
        <v>71.17</v>
      </c>
      <c r="I6" s="41">
        <f t="shared" ref="I6:Q6" si="0">I7</f>
        <v>4.5</v>
      </c>
      <c r="J6" s="41">
        <f t="shared" si="0"/>
        <v>2.04</v>
      </c>
      <c r="K6" s="41"/>
      <c r="L6" s="41"/>
      <c r="M6" s="41">
        <f t="shared" si="0"/>
        <v>2.92</v>
      </c>
      <c r="N6" s="41"/>
      <c r="O6" s="41"/>
      <c r="P6" s="41"/>
      <c r="Q6" s="41">
        <f t="shared" si="0"/>
        <v>1.17</v>
      </c>
      <c r="R6" s="41"/>
      <c r="S6" s="41"/>
      <c r="T6" s="41"/>
    </row>
    <row r="7" ht="22.9" customHeight="1" spans="1:20">
      <c r="A7" s="20"/>
      <c r="B7" s="20"/>
      <c r="C7" s="20"/>
      <c r="D7" s="27" t="s">
        <v>153</v>
      </c>
      <c r="E7" s="27" t="s">
        <v>4</v>
      </c>
      <c r="F7" s="5">
        <f>G7</f>
        <v>81.8</v>
      </c>
      <c r="G7" s="30">
        <f>SUM(H7:Q7)</f>
        <v>81.8</v>
      </c>
      <c r="H7" s="41">
        <f>H8</f>
        <v>71.17</v>
      </c>
      <c r="I7" s="41">
        <f t="shared" ref="I7:Q7" si="1">I8</f>
        <v>4.5</v>
      </c>
      <c r="J7" s="41">
        <f t="shared" si="1"/>
        <v>2.04</v>
      </c>
      <c r="K7" s="41"/>
      <c r="L7" s="41"/>
      <c r="M7" s="41">
        <f t="shared" si="1"/>
        <v>2.92</v>
      </c>
      <c r="N7" s="41"/>
      <c r="O7" s="41"/>
      <c r="P7" s="41"/>
      <c r="Q7" s="41">
        <f t="shared" si="1"/>
        <v>1.17</v>
      </c>
      <c r="R7" s="41"/>
      <c r="S7" s="41"/>
      <c r="T7" s="41"/>
    </row>
    <row r="8" ht="22.9" customHeight="1" spans="1:20">
      <c r="A8" s="20"/>
      <c r="B8" s="20"/>
      <c r="C8" s="20"/>
      <c r="D8" s="29" t="s">
        <v>154</v>
      </c>
      <c r="E8" s="29" t="s">
        <v>155</v>
      </c>
      <c r="F8" s="5">
        <f>G8</f>
        <v>81.8</v>
      </c>
      <c r="G8" s="30">
        <f>SUM(H8:Q8)</f>
        <v>81.8</v>
      </c>
      <c r="H8" s="41">
        <f>H9</f>
        <v>71.17</v>
      </c>
      <c r="I8" s="41">
        <f>I9</f>
        <v>4.5</v>
      </c>
      <c r="J8" s="41">
        <f>J9</f>
        <v>2.04</v>
      </c>
      <c r="K8" s="41"/>
      <c r="L8" s="41"/>
      <c r="M8" s="41">
        <f>M9</f>
        <v>2.92</v>
      </c>
      <c r="N8" s="41"/>
      <c r="O8" s="41"/>
      <c r="P8" s="41"/>
      <c r="Q8" s="41">
        <f>Q9</f>
        <v>1.17</v>
      </c>
      <c r="R8" s="41"/>
      <c r="S8" s="41"/>
      <c r="T8" s="41"/>
    </row>
    <row r="9" ht="22.9" customHeight="1" spans="1:20">
      <c r="A9" s="39" t="s">
        <v>182</v>
      </c>
      <c r="B9" s="39" t="s">
        <v>183</v>
      </c>
      <c r="C9" s="39" t="s">
        <v>179</v>
      </c>
      <c r="D9" s="28" t="s">
        <v>219</v>
      </c>
      <c r="E9" s="4" t="s">
        <v>185</v>
      </c>
      <c r="F9" s="5">
        <f>G9</f>
        <v>81.8</v>
      </c>
      <c r="G9" s="30">
        <f>SUM(H9:Q9)</f>
        <v>81.8</v>
      </c>
      <c r="H9" s="30">
        <v>71.17</v>
      </c>
      <c r="I9" s="30">
        <v>4.5</v>
      </c>
      <c r="J9" s="30">
        <v>2.04</v>
      </c>
      <c r="K9" s="30"/>
      <c r="L9" s="30"/>
      <c r="M9" s="30">
        <v>2.92</v>
      </c>
      <c r="N9" s="30"/>
      <c r="O9" s="30"/>
      <c r="P9" s="30"/>
      <c r="Q9" s="30">
        <v>1.17</v>
      </c>
      <c r="R9" s="30"/>
      <c r="S9" s="30"/>
      <c r="T9" s="30"/>
    </row>
    <row r="10" spans="1:1">
      <c r="A10" s="3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H1" workbookViewId="0">
      <selection activeCell="AI9" sqref="AI9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19" width="7.12962962962963" customWidth="1"/>
    <col min="20" max="20" width="9.75" customWidth="1"/>
    <col min="21" max="34" width="7.12962962962963" customWidth="1"/>
    <col min="35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32</v>
      </c>
      <c r="AG3" s="7"/>
    </row>
    <row r="4" ht="24.95" customHeight="1" spans="1:33">
      <c r="A4" s="3" t="s">
        <v>156</v>
      </c>
      <c r="B4" s="3"/>
      <c r="C4" s="3"/>
      <c r="D4" s="3" t="s">
        <v>193</v>
      </c>
      <c r="E4" s="3" t="s">
        <v>194</v>
      </c>
      <c r="F4" s="3" t="s">
        <v>340</v>
      </c>
      <c r="G4" s="3" t="s">
        <v>341</v>
      </c>
      <c r="H4" s="3" t="s">
        <v>342</v>
      </c>
      <c r="I4" s="3" t="s">
        <v>343</v>
      </c>
      <c r="J4" s="3" t="s">
        <v>344</v>
      </c>
      <c r="K4" s="3" t="s">
        <v>345</v>
      </c>
      <c r="L4" s="3" t="s">
        <v>346</v>
      </c>
      <c r="M4" s="3" t="s">
        <v>347</v>
      </c>
      <c r="N4" s="3" t="s">
        <v>348</v>
      </c>
      <c r="O4" s="3" t="s">
        <v>349</v>
      </c>
      <c r="P4" s="3" t="s">
        <v>350</v>
      </c>
      <c r="Q4" s="3" t="s">
        <v>336</v>
      </c>
      <c r="R4" s="3" t="s">
        <v>338</v>
      </c>
      <c r="S4" s="3" t="s">
        <v>291</v>
      </c>
      <c r="T4" s="3" t="s">
        <v>292</v>
      </c>
      <c r="U4" s="3" t="s">
        <v>332</v>
      </c>
      <c r="V4" s="3" t="s">
        <v>335</v>
      </c>
      <c r="W4" s="3" t="s">
        <v>351</v>
      </c>
      <c r="X4" s="3" t="s">
        <v>352</v>
      </c>
      <c r="Y4" s="3" t="s">
        <v>353</v>
      </c>
      <c r="Z4" s="3" t="s">
        <v>354</v>
      </c>
      <c r="AA4" s="3" t="s">
        <v>334</v>
      </c>
      <c r="AB4" s="3" t="s">
        <v>355</v>
      </c>
      <c r="AC4" s="3" t="s">
        <v>356</v>
      </c>
      <c r="AD4" s="3" t="s">
        <v>337</v>
      </c>
      <c r="AE4" s="3" t="s">
        <v>357</v>
      </c>
      <c r="AF4" s="3" t="s">
        <v>358</v>
      </c>
      <c r="AG4" s="3" t="s">
        <v>339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25"/>
      <c r="B6" s="40"/>
      <c r="C6" s="40"/>
      <c r="D6" s="4"/>
      <c r="E6" s="4" t="s">
        <v>135</v>
      </c>
      <c r="F6" s="41">
        <f>F7</f>
        <v>81.8</v>
      </c>
      <c r="G6" s="41">
        <f t="shared" ref="G6:AG6" si="0">G7</f>
        <v>5.25</v>
      </c>
      <c r="H6" s="41">
        <f t="shared" si="0"/>
        <v>1.17</v>
      </c>
      <c r="I6" s="41"/>
      <c r="J6" s="41"/>
      <c r="K6" s="41">
        <f t="shared" si="0"/>
        <v>0.87</v>
      </c>
      <c r="L6" s="41">
        <f t="shared" si="0"/>
        <v>3.5</v>
      </c>
      <c r="M6" s="41">
        <f t="shared" si="0"/>
        <v>5.82</v>
      </c>
      <c r="N6" s="41"/>
      <c r="O6" s="41">
        <f t="shared" si="0"/>
        <v>4.08</v>
      </c>
      <c r="P6" s="41">
        <f t="shared" si="0"/>
        <v>7</v>
      </c>
      <c r="Q6" s="41"/>
      <c r="R6" s="41"/>
      <c r="S6" s="41">
        <f t="shared" si="0"/>
        <v>1.17</v>
      </c>
      <c r="T6" s="41">
        <f t="shared" si="0"/>
        <v>4.5</v>
      </c>
      <c r="U6" s="41">
        <f t="shared" si="0"/>
        <v>2.04</v>
      </c>
      <c r="V6" s="41">
        <f t="shared" si="0"/>
        <v>2.92</v>
      </c>
      <c r="W6" s="41"/>
      <c r="X6" s="41"/>
      <c r="Y6" s="41"/>
      <c r="Z6" s="41"/>
      <c r="AA6" s="41"/>
      <c r="AB6" s="41"/>
      <c r="AC6" s="41"/>
      <c r="AD6" s="41"/>
      <c r="AE6" s="41">
        <f t="shared" si="0"/>
        <v>42.31</v>
      </c>
      <c r="AF6" s="41"/>
      <c r="AG6" s="41">
        <f t="shared" si="0"/>
        <v>1.17</v>
      </c>
    </row>
    <row r="7" customFormat="1" ht="22.9" customHeight="1" spans="1:33">
      <c r="A7" s="20"/>
      <c r="B7" s="20"/>
      <c r="C7" s="20"/>
      <c r="D7" s="27" t="s">
        <v>153</v>
      </c>
      <c r="E7" s="27" t="s">
        <v>4</v>
      </c>
      <c r="F7" s="41">
        <f t="shared" ref="F7:H7" si="1">F8</f>
        <v>81.8</v>
      </c>
      <c r="G7" s="41">
        <f t="shared" si="1"/>
        <v>5.25</v>
      </c>
      <c r="H7" s="41">
        <f t="shared" si="1"/>
        <v>1.17</v>
      </c>
      <c r="I7" s="41"/>
      <c r="J7" s="41"/>
      <c r="K7" s="41">
        <f t="shared" ref="K7:M7" si="2">K8</f>
        <v>0.87</v>
      </c>
      <c r="L7" s="41">
        <f t="shared" si="2"/>
        <v>3.5</v>
      </c>
      <c r="M7" s="41">
        <f t="shared" si="2"/>
        <v>5.82</v>
      </c>
      <c r="N7" s="41"/>
      <c r="O7" s="41">
        <f t="shared" ref="O7:V7" si="3">O8</f>
        <v>4.08</v>
      </c>
      <c r="P7" s="41">
        <f t="shared" si="3"/>
        <v>7</v>
      </c>
      <c r="Q7" s="41"/>
      <c r="R7" s="41"/>
      <c r="S7" s="41">
        <f t="shared" si="3"/>
        <v>1.17</v>
      </c>
      <c r="T7" s="41">
        <f t="shared" si="3"/>
        <v>4.5</v>
      </c>
      <c r="U7" s="41">
        <f t="shared" si="3"/>
        <v>2.04</v>
      </c>
      <c r="V7" s="41">
        <f t="shared" si="3"/>
        <v>2.92</v>
      </c>
      <c r="W7" s="41"/>
      <c r="X7" s="41"/>
      <c r="Y7" s="41"/>
      <c r="Z7" s="41"/>
      <c r="AA7" s="41"/>
      <c r="AB7" s="41"/>
      <c r="AC7" s="41"/>
      <c r="AD7" s="41"/>
      <c r="AE7" s="41">
        <f>AE8</f>
        <v>42.31</v>
      </c>
      <c r="AF7" s="41"/>
      <c r="AG7" s="41">
        <f>AG8</f>
        <v>1.17</v>
      </c>
    </row>
    <row r="8" customFormat="1" ht="22.9" customHeight="1" spans="1:33">
      <c r="A8" s="20"/>
      <c r="B8" s="20"/>
      <c r="C8" s="20"/>
      <c r="D8" s="29" t="s">
        <v>154</v>
      </c>
      <c r="E8" s="29" t="s">
        <v>155</v>
      </c>
      <c r="F8" s="41">
        <f t="shared" ref="F8:H8" si="4">F9</f>
        <v>81.8</v>
      </c>
      <c r="G8" s="41">
        <f t="shared" si="4"/>
        <v>5.25</v>
      </c>
      <c r="H8" s="41">
        <f t="shared" si="4"/>
        <v>1.17</v>
      </c>
      <c r="I8" s="41"/>
      <c r="J8" s="41"/>
      <c r="K8" s="41">
        <f t="shared" ref="K8:M8" si="5">K9</f>
        <v>0.87</v>
      </c>
      <c r="L8" s="41">
        <f t="shared" si="5"/>
        <v>3.5</v>
      </c>
      <c r="M8" s="41">
        <f t="shared" si="5"/>
        <v>5.82</v>
      </c>
      <c r="N8" s="41"/>
      <c r="O8" s="41">
        <f t="shared" ref="O8:V8" si="6">O9</f>
        <v>4.08</v>
      </c>
      <c r="P8" s="41">
        <f t="shared" si="6"/>
        <v>7</v>
      </c>
      <c r="Q8" s="41"/>
      <c r="R8" s="41"/>
      <c r="S8" s="41">
        <f t="shared" si="6"/>
        <v>1.17</v>
      </c>
      <c r="T8" s="41">
        <f t="shared" si="6"/>
        <v>4.5</v>
      </c>
      <c r="U8" s="41">
        <f t="shared" si="6"/>
        <v>2.04</v>
      </c>
      <c r="V8" s="41">
        <f t="shared" si="6"/>
        <v>2.92</v>
      </c>
      <c r="W8" s="41"/>
      <c r="X8" s="41"/>
      <c r="Y8" s="41"/>
      <c r="Z8" s="41"/>
      <c r="AA8" s="41"/>
      <c r="AB8" s="41"/>
      <c r="AC8" s="41"/>
      <c r="AD8" s="41"/>
      <c r="AE8" s="41">
        <f>AE9</f>
        <v>42.31</v>
      </c>
      <c r="AF8" s="41"/>
      <c r="AG8" s="41">
        <f>AG9</f>
        <v>1.17</v>
      </c>
    </row>
    <row r="9" customFormat="1" ht="22.9" customHeight="1" spans="1:33">
      <c r="A9" s="39" t="s">
        <v>182</v>
      </c>
      <c r="B9" s="39" t="s">
        <v>183</v>
      </c>
      <c r="C9" s="39" t="s">
        <v>179</v>
      </c>
      <c r="D9" s="28" t="s">
        <v>219</v>
      </c>
      <c r="E9" s="4" t="s">
        <v>185</v>
      </c>
      <c r="F9" s="30">
        <f>SUM(G9:AG9)</f>
        <v>81.8</v>
      </c>
      <c r="G9" s="30">
        <v>5.25</v>
      </c>
      <c r="H9" s="30">
        <v>1.17</v>
      </c>
      <c r="I9" s="30"/>
      <c r="J9" s="30"/>
      <c r="K9" s="30">
        <v>0.87</v>
      </c>
      <c r="L9" s="30">
        <v>3.5</v>
      </c>
      <c r="M9" s="30">
        <v>5.82</v>
      </c>
      <c r="N9" s="30"/>
      <c r="O9" s="30">
        <v>4.08</v>
      </c>
      <c r="P9" s="30">
        <v>7</v>
      </c>
      <c r="Q9" s="30"/>
      <c r="R9" s="30"/>
      <c r="S9" s="30">
        <v>1.17</v>
      </c>
      <c r="T9" s="30">
        <v>4.5</v>
      </c>
      <c r="U9" s="30">
        <v>2.04</v>
      </c>
      <c r="V9" s="30">
        <v>2.92</v>
      </c>
      <c r="W9" s="30"/>
      <c r="X9" s="30"/>
      <c r="Y9" s="30"/>
      <c r="Z9" s="30"/>
      <c r="AA9" s="30"/>
      <c r="AB9" s="30"/>
      <c r="AC9" s="30"/>
      <c r="AD9" s="30"/>
      <c r="AE9" s="30">
        <v>42.31</v>
      </c>
      <c r="AF9" s="30"/>
      <c r="AG9" s="30">
        <v>1.17</v>
      </c>
    </row>
  </sheetData>
  <mergeCells count="35">
    <mergeCell ref="A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N12" sqref="N12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16.35" customHeight="1" spans="1:1">
      <c r="A1" s="8"/>
    </row>
    <row r="2" ht="33.6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" t="s">
        <v>31</v>
      </c>
      <c r="B3" s="2"/>
      <c r="C3" s="2"/>
      <c r="D3" s="2"/>
      <c r="E3" s="2"/>
      <c r="F3" s="2"/>
      <c r="G3" s="7" t="s">
        <v>32</v>
      </c>
      <c r="H3" s="7"/>
    </row>
    <row r="4" ht="23.25" customHeight="1" spans="1:8">
      <c r="A4" s="3" t="s">
        <v>359</v>
      </c>
      <c r="B4" s="3" t="s">
        <v>360</v>
      </c>
      <c r="C4" s="3" t="s">
        <v>361</v>
      </c>
      <c r="D4" s="3" t="s">
        <v>362</v>
      </c>
      <c r="E4" s="3" t="s">
        <v>363</v>
      </c>
      <c r="F4" s="3"/>
      <c r="G4" s="3"/>
      <c r="H4" s="3" t="s">
        <v>364</v>
      </c>
    </row>
    <row r="5" ht="25.9" customHeight="1" spans="1:8">
      <c r="A5" s="3"/>
      <c r="B5" s="3"/>
      <c r="C5" s="3"/>
      <c r="D5" s="3"/>
      <c r="E5" s="3" t="s">
        <v>137</v>
      </c>
      <c r="F5" s="3" t="s">
        <v>365</v>
      </c>
      <c r="G5" s="3" t="s">
        <v>366</v>
      </c>
      <c r="H5" s="3"/>
    </row>
    <row r="6" ht="22.9" customHeight="1" spans="1:8">
      <c r="A6" s="20"/>
      <c r="B6" s="20" t="s">
        <v>135</v>
      </c>
      <c r="C6" s="26">
        <f>C7</f>
        <v>10</v>
      </c>
      <c r="D6" s="26"/>
      <c r="E6" s="26"/>
      <c r="F6" s="26"/>
      <c r="G6" s="26"/>
      <c r="H6" s="26">
        <f>H7</f>
        <v>10</v>
      </c>
    </row>
    <row r="7" ht="22.9" customHeight="1" spans="1:8">
      <c r="A7" s="27" t="s">
        <v>153</v>
      </c>
      <c r="B7" s="27" t="s">
        <v>4</v>
      </c>
      <c r="C7" s="26">
        <f>C8</f>
        <v>10</v>
      </c>
      <c r="D7" s="26"/>
      <c r="E7" s="26"/>
      <c r="F7" s="26"/>
      <c r="G7" s="26"/>
      <c r="H7" s="26">
        <f>H8</f>
        <v>10</v>
      </c>
    </row>
    <row r="8" ht="22.9" customHeight="1" spans="1:8">
      <c r="A8" s="28" t="s">
        <v>154</v>
      </c>
      <c r="B8" s="28" t="s">
        <v>155</v>
      </c>
      <c r="C8" s="30">
        <f>H8</f>
        <v>10</v>
      </c>
      <c r="D8" s="30"/>
      <c r="E8" s="5"/>
      <c r="F8" s="30"/>
      <c r="G8" s="30"/>
      <c r="H8" s="30">
        <v>10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O27" sqref="O27"/>
    </sheetView>
  </sheetViews>
  <sheetFormatPr defaultColWidth="10" defaultRowHeight="14.4" outlineLevelRow="7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21" t="s">
        <v>22</v>
      </c>
      <c r="B2" s="21"/>
      <c r="C2" s="21"/>
      <c r="D2" s="21"/>
      <c r="E2" s="21"/>
      <c r="F2" s="21"/>
      <c r="G2" s="21"/>
      <c r="H2" s="21"/>
    </row>
    <row r="3" ht="24.2" customHeight="1" spans="1:8">
      <c r="A3" s="2" t="s">
        <v>31</v>
      </c>
      <c r="B3" s="2"/>
      <c r="C3" s="2"/>
      <c r="D3" s="2"/>
      <c r="E3" s="2"/>
      <c r="F3" s="2"/>
      <c r="G3" s="7" t="s">
        <v>32</v>
      </c>
      <c r="H3" s="7"/>
    </row>
    <row r="4" ht="23.25" customHeight="1" spans="1:8">
      <c r="A4" s="3" t="s">
        <v>157</v>
      </c>
      <c r="B4" s="3" t="s">
        <v>158</v>
      </c>
      <c r="C4" s="3" t="s">
        <v>135</v>
      </c>
      <c r="D4" s="3" t="s">
        <v>367</v>
      </c>
      <c r="E4" s="3"/>
      <c r="F4" s="3"/>
      <c r="G4" s="3"/>
      <c r="H4" s="3" t="s">
        <v>160</v>
      </c>
    </row>
    <row r="5" ht="19.9" customHeight="1" spans="1:8">
      <c r="A5" s="3"/>
      <c r="B5" s="3"/>
      <c r="C5" s="3"/>
      <c r="D5" s="3" t="s">
        <v>137</v>
      </c>
      <c r="E5" s="3" t="s">
        <v>231</v>
      </c>
      <c r="F5" s="3"/>
      <c r="G5" s="3" t="s">
        <v>232</v>
      </c>
      <c r="H5" s="3"/>
    </row>
    <row r="6" ht="27.6" customHeight="1" spans="1:8">
      <c r="A6" s="3"/>
      <c r="B6" s="3"/>
      <c r="C6" s="3"/>
      <c r="D6" s="3"/>
      <c r="E6" s="3" t="s">
        <v>211</v>
      </c>
      <c r="F6" s="3" t="s">
        <v>204</v>
      </c>
      <c r="G6" s="3"/>
      <c r="H6" s="3"/>
    </row>
    <row r="7" ht="22.9" customHeight="1" spans="1:8">
      <c r="A7" s="20"/>
      <c r="B7" s="25" t="s">
        <v>135</v>
      </c>
      <c r="C7" s="26">
        <f>C8</f>
        <v>6709.86</v>
      </c>
      <c r="D7" s="26"/>
      <c r="E7" s="26"/>
      <c r="F7" s="26"/>
      <c r="G7" s="26"/>
      <c r="H7" s="26">
        <f>H8</f>
        <v>6709.86</v>
      </c>
    </row>
    <row r="8" ht="31" customHeight="1" spans="1:8">
      <c r="A8" s="39">
        <v>2290402</v>
      </c>
      <c r="B8" s="28" t="s">
        <v>191</v>
      </c>
      <c r="C8" s="5">
        <f>H8</f>
        <v>6709.86</v>
      </c>
      <c r="D8" s="5"/>
      <c r="E8" s="30"/>
      <c r="F8" s="30"/>
      <c r="G8" s="30"/>
      <c r="H8" s="30">
        <v>6709.86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7" sqref="D7:E8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1">
      <c r="A1" s="8"/>
    </row>
    <row r="2" ht="47.45" customHeight="1" spans="1:17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32</v>
      </c>
      <c r="T3" s="7"/>
    </row>
    <row r="4" ht="27.6" customHeight="1" spans="1:20">
      <c r="A4" s="3" t="s">
        <v>156</v>
      </c>
      <c r="B4" s="3"/>
      <c r="C4" s="3"/>
      <c r="D4" s="3" t="s">
        <v>193</v>
      </c>
      <c r="E4" s="3" t="s">
        <v>194</v>
      </c>
      <c r="F4" s="3" t="s">
        <v>195</v>
      </c>
      <c r="G4" s="3" t="s">
        <v>196</v>
      </c>
      <c r="H4" s="3" t="s">
        <v>197</v>
      </c>
      <c r="I4" s="3" t="s">
        <v>198</v>
      </c>
      <c r="J4" s="3" t="s">
        <v>199</v>
      </c>
      <c r="K4" s="3" t="s">
        <v>200</v>
      </c>
      <c r="L4" s="3" t="s">
        <v>201</v>
      </c>
      <c r="M4" s="3" t="s">
        <v>202</v>
      </c>
      <c r="N4" s="3" t="s">
        <v>203</v>
      </c>
      <c r="O4" s="3" t="s">
        <v>204</v>
      </c>
      <c r="P4" s="3" t="s">
        <v>205</v>
      </c>
      <c r="Q4" s="3" t="s">
        <v>206</v>
      </c>
      <c r="R4" s="3" t="s">
        <v>207</v>
      </c>
      <c r="S4" s="3" t="s">
        <v>208</v>
      </c>
      <c r="T4" s="3" t="s">
        <v>209</v>
      </c>
    </row>
    <row r="5" ht="19.9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20"/>
      <c r="B6" s="20"/>
      <c r="C6" s="20"/>
      <c r="D6" s="20"/>
      <c r="E6" s="20" t="s">
        <v>135</v>
      </c>
      <c r="F6" s="26">
        <f>F7</f>
        <v>6709.86</v>
      </c>
      <c r="G6" s="26"/>
      <c r="H6" s="26"/>
      <c r="I6" s="26"/>
      <c r="J6" s="26">
        <f>J7</f>
        <v>6709.86</v>
      </c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9" customHeight="1" spans="1:20">
      <c r="A7" s="20"/>
      <c r="B7" s="20"/>
      <c r="C7" s="20"/>
      <c r="D7" s="27">
        <v>421</v>
      </c>
      <c r="E7" s="27" t="s">
        <v>4</v>
      </c>
      <c r="F7" s="26">
        <f>F8</f>
        <v>6709.86</v>
      </c>
      <c r="G7" s="26"/>
      <c r="H7" s="26"/>
      <c r="I7" s="26"/>
      <c r="J7" s="26">
        <f>J8</f>
        <v>6709.86</v>
      </c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9" customHeight="1" spans="1:20">
      <c r="A8" s="32"/>
      <c r="B8" s="32"/>
      <c r="C8" s="32"/>
      <c r="D8" s="29">
        <v>421001</v>
      </c>
      <c r="E8" s="29" t="s">
        <v>4</v>
      </c>
      <c r="F8" s="26">
        <f>F9</f>
        <v>6709.86</v>
      </c>
      <c r="G8" s="26"/>
      <c r="H8" s="26"/>
      <c r="I8" s="26"/>
      <c r="J8" s="26">
        <f>J9</f>
        <v>6709.86</v>
      </c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9" customHeight="1" spans="1:20">
      <c r="A9" s="36">
        <v>229</v>
      </c>
      <c r="B9" s="36" t="s">
        <v>190</v>
      </c>
      <c r="C9" s="36" t="s">
        <v>187</v>
      </c>
      <c r="D9" s="28">
        <v>421001</v>
      </c>
      <c r="E9" s="37" t="s">
        <v>191</v>
      </c>
      <c r="F9" s="38">
        <f>J9</f>
        <v>6709.86</v>
      </c>
      <c r="G9" s="38"/>
      <c r="H9" s="38"/>
      <c r="I9" s="38"/>
      <c r="J9" s="38">
        <v>6709.86</v>
      </c>
      <c r="K9" s="38"/>
      <c r="L9" s="38"/>
      <c r="M9" s="38"/>
      <c r="N9" s="38"/>
      <c r="O9" s="38"/>
      <c r="P9" s="38"/>
      <c r="Q9" s="38"/>
      <c r="R9" s="38"/>
      <c r="S9" s="38"/>
      <c r="T9" s="38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topLeftCell="A9" workbookViewId="0">
      <selection activeCell="B27" sqref="B27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79" t="s">
        <v>6</v>
      </c>
      <c r="C3" s="79"/>
    </row>
    <row r="4" ht="32.65" customHeight="1" spans="2:3">
      <c r="B4" s="125">
        <v>1</v>
      </c>
      <c r="C4" s="122" t="s">
        <v>7</v>
      </c>
    </row>
    <row r="5" ht="32.65" customHeight="1" spans="2:3">
      <c r="B5" s="125">
        <v>2</v>
      </c>
      <c r="C5" s="65" t="s">
        <v>8</v>
      </c>
    </row>
    <row r="6" ht="32.65" customHeight="1" spans="2:3">
      <c r="B6" s="125">
        <v>3</v>
      </c>
      <c r="C6" s="122" t="s">
        <v>9</v>
      </c>
    </row>
    <row r="7" ht="32.65" customHeight="1" spans="2:3">
      <c r="B7" s="125">
        <v>4</v>
      </c>
      <c r="C7" s="122" t="s">
        <v>10</v>
      </c>
    </row>
    <row r="8" ht="32.65" customHeight="1" spans="2:3">
      <c r="B8" s="125">
        <v>5</v>
      </c>
      <c r="C8" s="122" t="s">
        <v>11</v>
      </c>
    </row>
    <row r="9" ht="32.65" customHeight="1" spans="2:3">
      <c r="B9" s="125">
        <v>6</v>
      </c>
      <c r="C9" s="122" t="s">
        <v>12</v>
      </c>
    </row>
    <row r="10" ht="32.65" customHeight="1" spans="2:3">
      <c r="B10" s="125">
        <v>7</v>
      </c>
      <c r="C10" s="122" t="s">
        <v>13</v>
      </c>
    </row>
    <row r="11" ht="32.65" customHeight="1" spans="2:3">
      <c r="B11" s="125">
        <v>8</v>
      </c>
      <c r="C11" s="122" t="s">
        <v>14</v>
      </c>
    </row>
    <row r="12" ht="32.65" customHeight="1" spans="2:3">
      <c r="B12" s="125">
        <v>9</v>
      </c>
      <c r="C12" s="122" t="s">
        <v>15</v>
      </c>
    </row>
    <row r="13" ht="32.65" customHeight="1" spans="2:3">
      <c r="B13" s="125">
        <v>10</v>
      </c>
      <c r="C13" s="122" t="s">
        <v>16</v>
      </c>
    </row>
    <row r="14" ht="32.65" customHeight="1" spans="2:3">
      <c r="B14" s="125">
        <v>11</v>
      </c>
      <c r="C14" s="122" t="s">
        <v>17</v>
      </c>
    </row>
    <row r="15" ht="32.65" customHeight="1" spans="2:3">
      <c r="B15" s="125">
        <v>12</v>
      </c>
      <c r="C15" s="122" t="s">
        <v>18</v>
      </c>
    </row>
    <row r="16" ht="32.65" customHeight="1" spans="2:3">
      <c r="B16" s="125">
        <v>13</v>
      </c>
      <c r="C16" s="122" t="s">
        <v>19</v>
      </c>
    </row>
    <row r="17" ht="32.65" customHeight="1" spans="2:3">
      <c r="B17" s="125">
        <v>14</v>
      </c>
      <c r="C17" s="122" t="s">
        <v>20</v>
      </c>
    </row>
    <row r="18" ht="32.65" customHeight="1" spans="2:3">
      <c r="B18" s="125">
        <v>15</v>
      </c>
      <c r="C18" s="122" t="s">
        <v>21</v>
      </c>
    </row>
    <row r="19" ht="32.65" customHeight="1" spans="2:3">
      <c r="B19" s="125">
        <v>16</v>
      </c>
      <c r="C19" s="122" t="s">
        <v>22</v>
      </c>
    </row>
    <row r="20" ht="32.65" customHeight="1" spans="2:3">
      <c r="B20" s="125">
        <v>17</v>
      </c>
      <c r="C20" s="122" t="s">
        <v>23</v>
      </c>
    </row>
    <row r="21" ht="32.65" customHeight="1" spans="2:3">
      <c r="B21" s="125">
        <v>18</v>
      </c>
      <c r="C21" s="122" t="s">
        <v>24</v>
      </c>
    </row>
    <row r="22" ht="32.65" customHeight="1" spans="2:3">
      <c r="B22" s="125">
        <v>19</v>
      </c>
      <c r="C22" s="122" t="s">
        <v>25</v>
      </c>
    </row>
    <row r="23" ht="32.65" customHeight="1" spans="2:3">
      <c r="B23" s="125">
        <v>20</v>
      </c>
      <c r="C23" s="122" t="s">
        <v>26</v>
      </c>
    </row>
    <row r="24" ht="32.65" customHeight="1" spans="2:3">
      <c r="B24" s="125">
        <v>21</v>
      </c>
      <c r="C24" s="122" t="s">
        <v>27</v>
      </c>
    </row>
    <row r="25" ht="32.65" customHeight="1" spans="2:3">
      <c r="B25" s="125">
        <v>22</v>
      </c>
      <c r="C25" s="122" t="s">
        <v>28</v>
      </c>
    </row>
    <row r="26" ht="32.65" customHeight="1" spans="2:3">
      <c r="B26" s="125">
        <v>23</v>
      </c>
      <c r="C26" s="122" t="s">
        <v>29</v>
      </c>
    </row>
    <row r="27" s="124" customFormat="1" ht="30" customHeight="1" spans="2:2">
      <c r="B27" s="124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Z16" sqref="Z16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2" width="9.75" customWidth="1"/>
  </cols>
  <sheetData>
    <row r="1" ht="16.35" customHeight="1" spans="1:1">
      <c r="A1" s="8"/>
    </row>
    <row r="2" ht="47.45" customHeight="1" spans="1:20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32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193</v>
      </c>
      <c r="E4" s="3" t="s">
        <v>194</v>
      </c>
      <c r="F4" s="3" t="s">
        <v>210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135</v>
      </c>
      <c r="H5" s="3" t="s">
        <v>211</v>
      </c>
      <c r="I5" s="3" t="s">
        <v>212</v>
      </c>
      <c r="J5" s="3" t="s">
        <v>204</v>
      </c>
      <c r="K5" s="3" t="s">
        <v>135</v>
      </c>
      <c r="L5" s="3" t="s">
        <v>214</v>
      </c>
      <c r="M5" s="3" t="s">
        <v>215</v>
      </c>
      <c r="N5" s="3" t="s">
        <v>206</v>
      </c>
      <c r="O5" s="3" t="s">
        <v>216</v>
      </c>
      <c r="P5" s="3" t="s">
        <v>217</v>
      </c>
      <c r="Q5" s="3" t="s">
        <v>218</v>
      </c>
      <c r="R5" s="3" t="s">
        <v>202</v>
      </c>
      <c r="S5" s="3" t="s">
        <v>205</v>
      </c>
      <c r="T5" s="3" t="s">
        <v>209</v>
      </c>
    </row>
    <row r="6" ht="22.9" customHeight="1" spans="1:20">
      <c r="A6" s="20"/>
      <c r="B6" s="20"/>
      <c r="C6" s="20"/>
      <c r="D6" s="20"/>
      <c r="E6" s="20" t="s">
        <v>135</v>
      </c>
      <c r="F6" s="26">
        <f>F7</f>
        <v>6709.86</v>
      </c>
      <c r="G6" s="26"/>
      <c r="H6" s="26"/>
      <c r="I6" s="26"/>
      <c r="J6" s="26"/>
      <c r="K6" s="26">
        <f>K7</f>
        <v>6709.86</v>
      </c>
      <c r="L6" s="26"/>
      <c r="M6" s="26"/>
      <c r="N6" s="26"/>
      <c r="O6" s="26">
        <f>O7</f>
        <v>6709.86</v>
      </c>
      <c r="P6" s="26"/>
      <c r="Q6" s="26"/>
      <c r="R6" s="26"/>
      <c r="S6" s="26"/>
      <c r="T6" s="26"/>
    </row>
    <row r="7" ht="22.9" customHeight="1" spans="1:20">
      <c r="A7" s="20"/>
      <c r="B7" s="20"/>
      <c r="C7" s="20"/>
      <c r="D7" s="27">
        <v>421</v>
      </c>
      <c r="E7" s="27" t="s">
        <v>4</v>
      </c>
      <c r="F7" s="26">
        <f>F8</f>
        <v>6709.86</v>
      </c>
      <c r="G7" s="26"/>
      <c r="H7" s="26"/>
      <c r="I7" s="26"/>
      <c r="J7" s="26"/>
      <c r="K7" s="26">
        <f>K8</f>
        <v>6709.86</v>
      </c>
      <c r="L7" s="26"/>
      <c r="M7" s="26"/>
      <c r="N7" s="26"/>
      <c r="O7" s="26">
        <f>O8</f>
        <v>6709.86</v>
      </c>
      <c r="P7" s="26"/>
      <c r="Q7" s="26"/>
      <c r="R7" s="26"/>
      <c r="S7" s="26"/>
      <c r="T7" s="26"/>
    </row>
    <row r="8" ht="22.9" customHeight="1" spans="1:20">
      <c r="A8" s="32"/>
      <c r="B8" s="32"/>
      <c r="C8" s="32"/>
      <c r="D8" s="29">
        <v>421001</v>
      </c>
      <c r="E8" s="29" t="s">
        <v>4</v>
      </c>
      <c r="F8" s="26">
        <f>F9</f>
        <v>6709.86</v>
      </c>
      <c r="G8" s="26"/>
      <c r="H8" s="26"/>
      <c r="I8" s="26"/>
      <c r="J8" s="26"/>
      <c r="K8" s="26">
        <f>K9</f>
        <v>6709.86</v>
      </c>
      <c r="L8" s="26"/>
      <c r="M8" s="26"/>
      <c r="N8" s="26"/>
      <c r="O8" s="26">
        <f>O9</f>
        <v>6709.86</v>
      </c>
      <c r="P8" s="26"/>
      <c r="Q8" s="26"/>
      <c r="R8" s="26"/>
      <c r="S8" s="26"/>
      <c r="T8" s="26"/>
    </row>
    <row r="9" ht="48" spans="1:20">
      <c r="A9" s="33">
        <v>229</v>
      </c>
      <c r="B9" s="33" t="s">
        <v>190</v>
      </c>
      <c r="C9" s="33" t="s">
        <v>187</v>
      </c>
      <c r="D9" s="34" t="s">
        <v>219</v>
      </c>
      <c r="E9" s="35" t="s">
        <v>191</v>
      </c>
      <c r="F9" s="30">
        <f>K9</f>
        <v>6709.86</v>
      </c>
      <c r="G9" s="5"/>
      <c r="H9" s="5"/>
      <c r="I9" s="5"/>
      <c r="J9" s="5"/>
      <c r="K9" s="5">
        <f>O9</f>
        <v>6709.86</v>
      </c>
      <c r="L9" s="5"/>
      <c r="M9" s="5"/>
      <c r="N9" s="5"/>
      <c r="O9" s="5">
        <v>6709.86</v>
      </c>
      <c r="P9" s="5"/>
      <c r="Q9" s="5"/>
      <c r="R9" s="5"/>
      <c r="S9" s="5"/>
      <c r="T9" s="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" customWidth="1"/>
  </cols>
  <sheetData>
    <row r="1" ht="16.35" customHeight="1" spans="1:1">
      <c r="A1" s="8"/>
    </row>
    <row r="2" ht="38.85" customHeight="1" spans="1:8">
      <c r="A2" s="21" t="s">
        <v>368</v>
      </c>
      <c r="B2" s="21"/>
      <c r="C2" s="21"/>
      <c r="D2" s="21"/>
      <c r="E2" s="21"/>
      <c r="F2" s="21"/>
      <c r="G2" s="21"/>
      <c r="H2" s="21"/>
    </row>
    <row r="3" ht="24.2" customHeight="1" spans="1:8">
      <c r="A3" s="2" t="s">
        <v>31</v>
      </c>
      <c r="B3" s="2"/>
      <c r="C3" s="2"/>
      <c r="D3" s="2"/>
      <c r="E3" s="2"/>
      <c r="F3" s="2"/>
      <c r="G3" s="2"/>
      <c r="H3" s="7" t="s">
        <v>32</v>
      </c>
    </row>
    <row r="4" ht="19.9" customHeight="1" spans="1:8">
      <c r="A4" s="3" t="s">
        <v>157</v>
      </c>
      <c r="B4" s="3" t="s">
        <v>158</v>
      </c>
      <c r="C4" s="3" t="s">
        <v>135</v>
      </c>
      <c r="D4" s="3" t="s">
        <v>369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137</v>
      </c>
      <c r="E5" s="3" t="s">
        <v>231</v>
      </c>
      <c r="F5" s="3"/>
      <c r="G5" s="3" t="s">
        <v>232</v>
      </c>
      <c r="H5" s="3"/>
    </row>
    <row r="6" ht="23.25" customHeight="1" spans="1:8">
      <c r="A6" s="3"/>
      <c r="B6" s="3"/>
      <c r="C6" s="3"/>
      <c r="D6" s="3"/>
      <c r="E6" s="3" t="s">
        <v>211</v>
      </c>
      <c r="F6" s="3" t="s">
        <v>204</v>
      </c>
      <c r="G6" s="3"/>
      <c r="H6" s="3"/>
    </row>
    <row r="7" ht="22.9" customHeight="1" spans="1:8">
      <c r="A7" s="20"/>
      <c r="B7" s="25" t="s">
        <v>135</v>
      </c>
      <c r="C7" s="26">
        <v>0</v>
      </c>
      <c r="D7" s="26"/>
      <c r="E7" s="26"/>
      <c r="F7" s="26"/>
      <c r="G7" s="26"/>
      <c r="H7" s="26"/>
    </row>
    <row r="8" ht="22.9" customHeight="1" spans="1:8">
      <c r="A8" s="27"/>
      <c r="B8" s="27"/>
      <c r="C8" s="26"/>
      <c r="D8" s="26"/>
      <c r="E8" s="26"/>
      <c r="F8" s="26"/>
      <c r="G8" s="26"/>
      <c r="H8" s="26"/>
    </row>
    <row r="9" ht="22.9" customHeight="1" spans="1:8">
      <c r="A9" s="29"/>
      <c r="B9" s="29"/>
      <c r="C9" s="26"/>
      <c r="D9" s="26"/>
      <c r="E9" s="26"/>
      <c r="F9" s="26"/>
      <c r="G9" s="26"/>
      <c r="H9" s="26"/>
    </row>
    <row r="10" ht="22.9" customHeight="1" spans="1:8">
      <c r="A10" s="29"/>
      <c r="B10" s="29"/>
      <c r="C10" s="26"/>
      <c r="D10" s="26"/>
      <c r="E10" s="26"/>
      <c r="F10" s="26"/>
      <c r="G10" s="26"/>
      <c r="H10" s="26"/>
    </row>
    <row r="11" ht="22.9" customHeight="1" spans="1:8">
      <c r="A11" s="29"/>
      <c r="B11" s="29"/>
      <c r="C11" s="26"/>
      <c r="D11" s="26"/>
      <c r="E11" s="26"/>
      <c r="F11" s="26"/>
      <c r="G11" s="26"/>
      <c r="H11" s="26"/>
    </row>
    <row r="12" ht="22.9" customHeight="1" spans="1:8">
      <c r="A12" s="28"/>
      <c r="B12" s="28"/>
      <c r="C12" s="5"/>
      <c r="D12" s="5"/>
      <c r="E12" s="30"/>
      <c r="F12" s="30"/>
      <c r="G12" s="30"/>
      <c r="H12" s="30"/>
    </row>
    <row r="13" spans="1:1">
      <c r="A13" s="31" t="s">
        <v>321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  <col min="9" max="9" width="9.75" customWidth="1"/>
  </cols>
  <sheetData>
    <row r="1" ht="16.35" customHeight="1" spans="1:1">
      <c r="A1" s="8"/>
    </row>
    <row r="2" ht="38.85" customHeight="1" spans="1:8">
      <c r="A2" s="21" t="s">
        <v>26</v>
      </c>
      <c r="B2" s="21"/>
      <c r="C2" s="21"/>
      <c r="D2" s="21"/>
      <c r="E2" s="21"/>
      <c r="F2" s="21"/>
      <c r="G2" s="21"/>
      <c r="H2" s="21"/>
    </row>
    <row r="3" ht="24.2" customHeight="1" spans="1:8">
      <c r="A3" s="2" t="s">
        <v>31</v>
      </c>
      <c r="B3" s="2"/>
      <c r="C3" s="2"/>
      <c r="D3" s="2"/>
      <c r="E3" s="2"/>
      <c r="F3" s="2"/>
      <c r="G3" s="2"/>
      <c r="H3" s="7" t="s">
        <v>32</v>
      </c>
    </row>
    <row r="4" ht="24.95" customHeight="1" spans="1:8">
      <c r="A4" s="3" t="s">
        <v>157</v>
      </c>
      <c r="B4" s="3" t="s">
        <v>158</v>
      </c>
      <c r="C4" s="3" t="s">
        <v>135</v>
      </c>
      <c r="D4" s="3" t="s">
        <v>370</v>
      </c>
      <c r="E4" s="3"/>
      <c r="F4" s="3"/>
      <c r="G4" s="3"/>
      <c r="H4" s="3" t="s">
        <v>160</v>
      </c>
    </row>
    <row r="5" ht="25.9" customHeight="1" spans="1:8">
      <c r="A5" s="3"/>
      <c r="B5" s="3"/>
      <c r="C5" s="3"/>
      <c r="D5" s="3" t="s">
        <v>137</v>
      </c>
      <c r="E5" s="3" t="s">
        <v>231</v>
      </c>
      <c r="F5" s="3"/>
      <c r="G5" s="3" t="s">
        <v>232</v>
      </c>
      <c r="H5" s="3"/>
    </row>
    <row r="6" ht="35.45" customHeight="1" spans="1:8">
      <c r="A6" s="3"/>
      <c r="B6" s="3"/>
      <c r="C6" s="3"/>
      <c r="D6" s="3"/>
      <c r="E6" s="3" t="s">
        <v>211</v>
      </c>
      <c r="F6" s="3" t="s">
        <v>204</v>
      </c>
      <c r="G6" s="3"/>
      <c r="H6" s="3"/>
    </row>
    <row r="7" ht="22.9" customHeight="1" spans="1:8">
      <c r="A7" s="20"/>
      <c r="B7" s="25" t="s">
        <v>135</v>
      </c>
      <c r="C7" s="26">
        <v>0</v>
      </c>
      <c r="D7" s="26"/>
      <c r="E7" s="26"/>
      <c r="F7" s="26"/>
      <c r="G7" s="26"/>
      <c r="H7" s="26"/>
    </row>
    <row r="8" ht="22.9" customHeight="1" spans="1:8">
      <c r="A8" s="27"/>
      <c r="B8" s="27"/>
      <c r="C8" s="26"/>
      <c r="D8" s="26"/>
      <c r="E8" s="26"/>
      <c r="F8" s="26"/>
      <c r="G8" s="26"/>
      <c r="H8" s="26"/>
    </row>
    <row r="9" ht="22.9" customHeight="1" spans="1:8">
      <c r="A9" s="29"/>
      <c r="B9" s="29"/>
      <c r="C9" s="26"/>
      <c r="D9" s="26"/>
      <c r="E9" s="26"/>
      <c r="F9" s="26"/>
      <c r="G9" s="26"/>
      <c r="H9" s="26"/>
    </row>
    <row r="10" ht="22.9" customHeight="1" spans="1:8">
      <c r="A10" s="29"/>
      <c r="B10" s="29"/>
      <c r="C10" s="26"/>
      <c r="D10" s="26"/>
      <c r="E10" s="26"/>
      <c r="F10" s="26"/>
      <c r="G10" s="26"/>
      <c r="H10" s="26"/>
    </row>
    <row r="11" ht="22.9" customHeight="1" spans="1:8">
      <c r="A11" s="29"/>
      <c r="B11" s="29"/>
      <c r="C11" s="26"/>
      <c r="D11" s="26"/>
      <c r="E11" s="26"/>
      <c r="F11" s="26"/>
      <c r="G11" s="26"/>
      <c r="H11" s="26"/>
    </row>
    <row r="12" ht="22.9" customHeight="1" spans="1:8">
      <c r="A12" s="28"/>
      <c r="B12" s="28"/>
      <c r="C12" s="5"/>
      <c r="D12" s="5"/>
      <c r="E12" s="30"/>
      <c r="F12" s="30"/>
      <c r="G12" s="30"/>
      <c r="H12" s="30"/>
    </row>
    <row r="13" spans="1:1">
      <c r="A13" s="31" t="s">
        <v>321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H7" sqref="H7:M8"/>
    </sheetView>
  </sheetViews>
  <sheetFormatPr defaultColWidth="10" defaultRowHeight="14.4"/>
  <cols>
    <col min="1" max="1" width="10.5" customWidth="1"/>
    <col min="2" max="2" width="0.1296296296296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7" t="s">
        <v>32</v>
      </c>
      <c r="O3" s="7"/>
    </row>
    <row r="4" ht="26.1" customHeight="1" spans="1:15">
      <c r="A4" s="3" t="s">
        <v>193</v>
      </c>
      <c r="B4" s="23"/>
      <c r="C4" s="3" t="s">
        <v>371</v>
      </c>
      <c r="D4" s="3" t="s">
        <v>372</v>
      </c>
      <c r="E4" s="3"/>
      <c r="F4" s="3"/>
      <c r="G4" s="3"/>
      <c r="H4" s="3"/>
      <c r="I4" s="3"/>
      <c r="J4" s="3"/>
      <c r="K4" s="3"/>
      <c r="L4" s="3"/>
      <c r="M4" s="3"/>
      <c r="N4" s="3" t="s">
        <v>373</v>
      </c>
      <c r="O4" s="3"/>
    </row>
    <row r="5" ht="31.9" customHeight="1" spans="1:15">
      <c r="A5" s="3"/>
      <c r="B5" s="23"/>
      <c r="C5" s="3"/>
      <c r="D5" s="3" t="s">
        <v>374</v>
      </c>
      <c r="E5" s="3" t="s">
        <v>138</v>
      </c>
      <c r="F5" s="3"/>
      <c r="G5" s="3"/>
      <c r="H5" s="3"/>
      <c r="I5" s="3"/>
      <c r="J5" s="3"/>
      <c r="K5" s="3" t="s">
        <v>375</v>
      </c>
      <c r="L5" s="3" t="s">
        <v>140</v>
      </c>
      <c r="M5" s="3" t="s">
        <v>141</v>
      </c>
      <c r="N5" s="3" t="s">
        <v>376</v>
      </c>
      <c r="O5" s="3" t="s">
        <v>377</v>
      </c>
    </row>
    <row r="6" ht="44.85" customHeight="1" spans="1:15">
      <c r="A6" s="3"/>
      <c r="B6" s="23"/>
      <c r="C6" s="3"/>
      <c r="D6" s="3"/>
      <c r="E6" s="3" t="s">
        <v>378</v>
      </c>
      <c r="F6" s="3" t="s">
        <v>379</v>
      </c>
      <c r="G6" s="3" t="s">
        <v>380</v>
      </c>
      <c r="H6" s="3" t="s">
        <v>381</v>
      </c>
      <c r="I6" s="3" t="s">
        <v>382</v>
      </c>
      <c r="J6" s="3" t="s">
        <v>383</v>
      </c>
      <c r="K6" s="3"/>
      <c r="L6" s="3"/>
      <c r="M6" s="3"/>
      <c r="N6" s="3"/>
      <c r="O6" s="3"/>
    </row>
    <row r="7" ht="22.9" customHeight="1" spans="1:15">
      <c r="A7" s="20"/>
      <c r="B7" s="24"/>
      <c r="C7" s="25" t="s">
        <v>135</v>
      </c>
      <c r="D7" s="26">
        <f>D8</f>
        <v>220</v>
      </c>
      <c r="E7" s="26">
        <f>E8</f>
        <v>220</v>
      </c>
      <c r="F7" s="26">
        <f>F8</f>
        <v>130</v>
      </c>
      <c r="G7" s="26">
        <f>G8</f>
        <v>90</v>
      </c>
      <c r="H7" s="26"/>
      <c r="I7" s="26"/>
      <c r="J7" s="26"/>
      <c r="K7" s="26"/>
      <c r="L7" s="26"/>
      <c r="M7" s="26"/>
      <c r="N7" s="26">
        <f>N8</f>
        <v>220</v>
      </c>
      <c r="O7" s="20"/>
    </row>
    <row r="8" ht="22.9" customHeight="1" spans="1:15">
      <c r="A8" s="27" t="s">
        <v>153</v>
      </c>
      <c r="B8" s="24"/>
      <c r="C8" s="27" t="s">
        <v>4</v>
      </c>
      <c r="D8" s="26">
        <f>SUM(D9:D11)</f>
        <v>220</v>
      </c>
      <c r="E8" s="26">
        <f>SUM(E9:E11)</f>
        <v>220</v>
      </c>
      <c r="F8" s="26">
        <f>SUM(F9:F11)</f>
        <v>130</v>
      </c>
      <c r="G8" s="26">
        <f>SUM(G9:G11)</f>
        <v>90</v>
      </c>
      <c r="H8" s="26"/>
      <c r="I8" s="26"/>
      <c r="J8" s="26"/>
      <c r="K8" s="26"/>
      <c r="L8" s="26"/>
      <c r="M8" s="26"/>
      <c r="N8" s="26">
        <f>SUM(N9:N11)</f>
        <v>220</v>
      </c>
      <c r="O8" s="26"/>
    </row>
    <row r="9" ht="22.9" customHeight="1" spans="1:15">
      <c r="A9" s="28" t="s">
        <v>384</v>
      </c>
      <c r="B9" s="24" t="s">
        <v>385</v>
      </c>
      <c r="C9" s="28" t="s">
        <v>386</v>
      </c>
      <c r="D9" s="5">
        <v>30</v>
      </c>
      <c r="E9" s="5">
        <v>30</v>
      </c>
      <c r="F9" s="5">
        <v>30</v>
      </c>
      <c r="G9" s="5"/>
      <c r="H9" s="5"/>
      <c r="I9" s="5"/>
      <c r="J9" s="5"/>
      <c r="K9" s="5"/>
      <c r="L9" s="5"/>
      <c r="M9" s="5"/>
      <c r="N9" s="5">
        <v>30</v>
      </c>
      <c r="O9" s="4"/>
    </row>
    <row r="10" ht="22.9" customHeight="1" spans="1:15">
      <c r="A10" s="28" t="s">
        <v>384</v>
      </c>
      <c r="B10" s="24" t="s">
        <v>387</v>
      </c>
      <c r="C10" s="28" t="s">
        <v>388</v>
      </c>
      <c r="D10" s="5">
        <v>100</v>
      </c>
      <c r="E10" s="5">
        <v>100</v>
      </c>
      <c r="F10" s="5">
        <v>10</v>
      </c>
      <c r="G10" s="5">
        <v>90</v>
      </c>
      <c r="H10" s="5"/>
      <c r="I10" s="5"/>
      <c r="J10" s="5"/>
      <c r="K10" s="5"/>
      <c r="L10" s="5"/>
      <c r="M10" s="5"/>
      <c r="N10" s="5">
        <v>100</v>
      </c>
      <c r="O10" s="4"/>
    </row>
    <row r="11" customFormat="1" ht="22.9" customHeight="1" spans="1:15">
      <c r="A11" s="28" t="s">
        <v>384</v>
      </c>
      <c r="B11" s="24" t="s">
        <v>389</v>
      </c>
      <c r="C11" s="28" t="s">
        <v>390</v>
      </c>
      <c r="D11" s="5">
        <v>90</v>
      </c>
      <c r="E11" s="5">
        <v>90</v>
      </c>
      <c r="F11" s="5">
        <v>90</v>
      </c>
      <c r="G11" s="5"/>
      <c r="H11" s="5"/>
      <c r="I11" s="5"/>
      <c r="J11" s="5"/>
      <c r="K11" s="5"/>
      <c r="L11" s="5"/>
      <c r="M11" s="5"/>
      <c r="N11" s="5">
        <v>90</v>
      </c>
      <c r="O11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opLeftCell="A7" workbookViewId="0">
      <selection activeCell="C7" sqref="C7:C16"/>
    </sheetView>
  </sheetViews>
  <sheetFormatPr defaultColWidth="10" defaultRowHeight="14.4"/>
  <cols>
    <col min="1" max="1" width="6.75" customWidth="1"/>
    <col min="2" max="2" width="12.8796296296296" customWidth="1"/>
    <col min="3" max="3" width="6.62962962962963" customWidth="1"/>
    <col min="4" max="4" width="11.1296296296296" customWidth="1"/>
    <col min="5" max="5" width="6.87962962962963" customWidth="1"/>
    <col min="6" max="6" width="8.5" customWidth="1"/>
    <col min="7" max="7" width="7.87962962962963" customWidth="1"/>
    <col min="8" max="8" width="5.87962962962963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2.8796296296296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28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32</v>
      </c>
      <c r="M3" s="7"/>
    </row>
    <row r="4" ht="33.6" customHeight="1" spans="1:13">
      <c r="A4" s="3" t="s">
        <v>193</v>
      </c>
      <c r="B4" s="3" t="s">
        <v>391</v>
      </c>
      <c r="C4" s="3" t="s">
        <v>392</v>
      </c>
      <c r="D4" s="3" t="s">
        <v>393</v>
      </c>
      <c r="E4" s="3" t="s">
        <v>394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395</v>
      </c>
      <c r="F5" s="3" t="s">
        <v>396</v>
      </c>
      <c r="G5" s="3" t="s">
        <v>397</v>
      </c>
      <c r="H5" s="3" t="s">
        <v>398</v>
      </c>
      <c r="I5" s="3" t="s">
        <v>399</v>
      </c>
      <c r="J5" s="3" t="s">
        <v>400</v>
      </c>
      <c r="K5" s="3" t="s">
        <v>401</v>
      </c>
      <c r="L5" s="3" t="s">
        <v>402</v>
      </c>
      <c r="M5" s="3" t="s">
        <v>403</v>
      </c>
    </row>
    <row r="6" ht="28.5" customHeight="1" spans="1:13">
      <c r="A6" s="10" t="s">
        <v>2</v>
      </c>
      <c r="B6" s="10" t="s">
        <v>4</v>
      </c>
      <c r="C6" s="11">
        <v>220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13" t="s">
        <v>154</v>
      </c>
      <c r="B7" s="13" t="s">
        <v>404</v>
      </c>
      <c r="C7" s="13">
        <v>30</v>
      </c>
      <c r="D7" s="13" t="s">
        <v>405</v>
      </c>
      <c r="E7" s="14" t="s">
        <v>406</v>
      </c>
      <c r="F7" s="15" t="s">
        <v>407</v>
      </c>
      <c r="G7" s="15" t="s">
        <v>408</v>
      </c>
      <c r="H7" s="15" t="s">
        <v>409</v>
      </c>
      <c r="I7" s="15" t="s">
        <v>410</v>
      </c>
      <c r="J7" s="15" t="s">
        <v>411</v>
      </c>
      <c r="K7" s="15" t="s">
        <v>412</v>
      </c>
      <c r="L7" s="15" t="s">
        <v>413</v>
      </c>
      <c r="M7" s="15"/>
    </row>
    <row r="8" ht="43.15" customHeight="1" spans="1:13">
      <c r="A8" s="16"/>
      <c r="B8" s="16"/>
      <c r="C8" s="16"/>
      <c r="D8" s="16"/>
      <c r="E8" s="14"/>
      <c r="F8" s="15" t="s">
        <v>414</v>
      </c>
      <c r="G8" s="15" t="s">
        <v>415</v>
      </c>
      <c r="H8" s="15" t="s">
        <v>409</v>
      </c>
      <c r="I8" s="15" t="s">
        <v>416</v>
      </c>
      <c r="J8" s="15" t="s">
        <v>411</v>
      </c>
      <c r="K8" s="15" t="s">
        <v>412</v>
      </c>
      <c r="L8" s="15" t="s">
        <v>413</v>
      </c>
      <c r="M8" s="15"/>
    </row>
    <row r="9" ht="43.15" customHeight="1" spans="1:13">
      <c r="A9" s="16"/>
      <c r="B9" s="16"/>
      <c r="C9" s="16"/>
      <c r="D9" s="16"/>
      <c r="E9" s="14"/>
      <c r="F9" s="15" t="s">
        <v>417</v>
      </c>
      <c r="G9" s="15" t="s">
        <v>418</v>
      </c>
      <c r="H9" s="15" t="s">
        <v>418</v>
      </c>
      <c r="I9" s="15" t="s">
        <v>418</v>
      </c>
      <c r="J9" s="15" t="s">
        <v>418</v>
      </c>
      <c r="K9" s="15" t="s">
        <v>418</v>
      </c>
      <c r="L9" s="15" t="s">
        <v>419</v>
      </c>
      <c r="M9" s="15"/>
    </row>
    <row r="10" ht="43.15" customHeight="1" spans="1:13">
      <c r="A10" s="16"/>
      <c r="B10" s="16"/>
      <c r="C10" s="16"/>
      <c r="D10" s="16"/>
      <c r="E10" s="17" t="s">
        <v>420</v>
      </c>
      <c r="F10" s="15" t="s">
        <v>421</v>
      </c>
      <c r="G10" s="15" t="s">
        <v>422</v>
      </c>
      <c r="H10" s="15" t="s">
        <v>423</v>
      </c>
      <c r="I10" s="15" t="s">
        <v>424</v>
      </c>
      <c r="J10" s="15" t="s">
        <v>411</v>
      </c>
      <c r="K10" s="15" t="s">
        <v>425</v>
      </c>
      <c r="L10" s="15" t="s">
        <v>426</v>
      </c>
      <c r="M10" s="15"/>
    </row>
    <row r="11" ht="43.15" customHeight="1" spans="1:13">
      <c r="A11" s="16"/>
      <c r="B11" s="16"/>
      <c r="C11" s="16"/>
      <c r="D11" s="16"/>
      <c r="E11" s="17"/>
      <c r="F11" s="15" t="s">
        <v>427</v>
      </c>
      <c r="G11" s="15" t="s">
        <v>428</v>
      </c>
      <c r="H11" s="15" t="s">
        <v>412</v>
      </c>
      <c r="I11" s="15" t="s">
        <v>429</v>
      </c>
      <c r="J11" s="15" t="s">
        <v>411</v>
      </c>
      <c r="K11" s="15" t="s">
        <v>412</v>
      </c>
      <c r="L11" s="15" t="s">
        <v>419</v>
      </c>
      <c r="M11" s="15"/>
    </row>
    <row r="12" ht="43.15" customHeight="1" spans="1:13">
      <c r="A12" s="16"/>
      <c r="B12" s="16"/>
      <c r="C12" s="16"/>
      <c r="D12" s="16"/>
      <c r="E12" s="17"/>
      <c r="F12" s="15" t="s">
        <v>430</v>
      </c>
      <c r="G12" s="15" t="s">
        <v>431</v>
      </c>
      <c r="H12" s="15" t="s">
        <v>423</v>
      </c>
      <c r="I12" s="15" t="s">
        <v>432</v>
      </c>
      <c r="J12" s="15" t="s">
        <v>411</v>
      </c>
      <c r="K12" s="15" t="s">
        <v>425</v>
      </c>
      <c r="L12" s="15" t="s">
        <v>413</v>
      </c>
      <c r="M12" s="15"/>
    </row>
    <row r="13" ht="43.15" customHeight="1" spans="1:13">
      <c r="A13" s="16"/>
      <c r="B13" s="16"/>
      <c r="C13" s="16"/>
      <c r="D13" s="16"/>
      <c r="E13" s="17"/>
      <c r="F13" s="15" t="s">
        <v>433</v>
      </c>
      <c r="G13" s="15" t="s">
        <v>418</v>
      </c>
      <c r="H13" s="15" t="s">
        <v>418</v>
      </c>
      <c r="I13" s="15" t="s">
        <v>418</v>
      </c>
      <c r="J13" s="15" t="s">
        <v>418</v>
      </c>
      <c r="K13" s="15" t="s">
        <v>418</v>
      </c>
      <c r="L13" s="15" t="s">
        <v>419</v>
      </c>
      <c r="M13" s="15"/>
    </row>
    <row r="14" ht="43.15" customHeight="1" spans="1:13">
      <c r="A14" s="16"/>
      <c r="B14" s="16"/>
      <c r="C14" s="16"/>
      <c r="D14" s="16"/>
      <c r="E14" s="17"/>
      <c r="F14" s="15" t="s">
        <v>434</v>
      </c>
      <c r="G14" s="15" t="s">
        <v>435</v>
      </c>
      <c r="H14" s="15" t="s">
        <v>436</v>
      </c>
      <c r="I14" s="15" t="s">
        <v>437</v>
      </c>
      <c r="J14" s="15" t="s">
        <v>411</v>
      </c>
      <c r="K14" s="15" t="s">
        <v>438</v>
      </c>
      <c r="L14" s="15" t="s">
        <v>413</v>
      </c>
      <c r="M14" s="15"/>
    </row>
    <row r="15" ht="43.15" customHeight="1" spans="1:13">
      <c r="A15" s="16"/>
      <c r="B15" s="16"/>
      <c r="C15" s="16"/>
      <c r="D15" s="16"/>
      <c r="E15" s="17"/>
      <c r="F15" s="15" t="s">
        <v>439</v>
      </c>
      <c r="G15" s="15" t="s">
        <v>418</v>
      </c>
      <c r="H15" s="15" t="s">
        <v>418</v>
      </c>
      <c r="I15" s="15" t="s">
        <v>418</v>
      </c>
      <c r="J15" s="15" t="s">
        <v>418</v>
      </c>
      <c r="K15" s="15" t="s">
        <v>418</v>
      </c>
      <c r="L15" s="15" t="s">
        <v>419</v>
      </c>
      <c r="M15" s="15"/>
    </row>
    <row r="16" ht="43.15" customHeight="1" spans="1:13">
      <c r="A16" s="18"/>
      <c r="B16" s="18"/>
      <c r="C16" s="18"/>
      <c r="D16" s="18"/>
      <c r="E16" s="17" t="s">
        <v>440</v>
      </c>
      <c r="F16" s="15" t="s">
        <v>441</v>
      </c>
      <c r="G16" s="15" t="s">
        <v>442</v>
      </c>
      <c r="H16" s="15" t="s">
        <v>409</v>
      </c>
      <c r="I16" s="15" t="s">
        <v>443</v>
      </c>
      <c r="J16" s="15" t="s">
        <v>444</v>
      </c>
      <c r="K16" s="15" t="s">
        <v>412</v>
      </c>
      <c r="L16" s="15" t="s">
        <v>445</v>
      </c>
      <c r="M16" s="15"/>
    </row>
    <row r="17" ht="43.15" customHeight="1" spans="1:13">
      <c r="A17" s="19" t="s">
        <v>154</v>
      </c>
      <c r="B17" s="19" t="s">
        <v>446</v>
      </c>
      <c r="C17" s="19">
        <v>100</v>
      </c>
      <c r="D17" s="19" t="s">
        <v>405</v>
      </c>
      <c r="E17" s="17" t="s">
        <v>406</v>
      </c>
      <c r="F17" s="15" t="s">
        <v>417</v>
      </c>
      <c r="G17" s="15" t="s">
        <v>418</v>
      </c>
      <c r="H17" s="15" t="s">
        <v>418</v>
      </c>
      <c r="I17" s="15" t="s">
        <v>418</v>
      </c>
      <c r="J17" s="15" t="s">
        <v>418</v>
      </c>
      <c r="K17" s="15" t="s">
        <v>418</v>
      </c>
      <c r="L17" s="15" t="s">
        <v>413</v>
      </c>
      <c r="M17" s="15"/>
    </row>
    <row r="18" ht="43.15" customHeight="1" spans="1:13">
      <c r="A18" s="19"/>
      <c r="B18" s="19"/>
      <c r="C18" s="19"/>
      <c r="D18" s="19"/>
      <c r="E18" s="17"/>
      <c r="F18" s="15" t="s">
        <v>414</v>
      </c>
      <c r="G18" s="15" t="s">
        <v>447</v>
      </c>
      <c r="H18" s="15" t="s">
        <v>412</v>
      </c>
      <c r="I18" s="15" t="s">
        <v>448</v>
      </c>
      <c r="J18" s="15" t="s">
        <v>444</v>
      </c>
      <c r="K18" s="15" t="s">
        <v>412</v>
      </c>
      <c r="L18" s="15" t="s">
        <v>419</v>
      </c>
      <c r="M18" s="15"/>
    </row>
    <row r="19" ht="43.15" customHeight="1" spans="1:13">
      <c r="A19" s="19"/>
      <c r="B19" s="19"/>
      <c r="C19" s="19"/>
      <c r="D19" s="19"/>
      <c r="E19" s="17"/>
      <c r="F19" s="15" t="s">
        <v>407</v>
      </c>
      <c r="G19" s="15" t="s">
        <v>449</v>
      </c>
      <c r="H19" s="15" t="s">
        <v>412</v>
      </c>
      <c r="I19" s="15" t="s">
        <v>450</v>
      </c>
      <c r="J19" s="15" t="s">
        <v>444</v>
      </c>
      <c r="K19" s="15" t="s">
        <v>412</v>
      </c>
      <c r="L19" s="15" t="s">
        <v>419</v>
      </c>
      <c r="M19" s="15"/>
    </row>
    <row r="20" ht="43.15" customHeight="1" spans="1:13">
      <c r="A20" s="19"/>
      <c r="B20" s="19" t="s">
        <v>446</v>
      </c>
      <c r="C20" s="19">
        <v>110</v>
      </c>
      <c r="D20" s="19" t="s">
        <v>405</v>
      </c>
      <c r="E20" s="17" t="s">
        <v>420</v>
      </c>
      <c r="F20" s="15" t="s">
        <v>439</v>
      </c>
      <c r="G20" s="15" t="s">
        <v>418</v>
      </c>
      <c r="H20" s="15" t="s">
        <v>418</v>
      </c>
      <c r="I20" s="15" t="s">
        <v>418</v>
      </c>
      <c r="J20" s="15" t="s">
        <v>418</v>
      </c>
      <c r="K20" s="15" t="s">
        <v>418</v>
      </c>
      <c r="L20" s="15" t="s">
        <v>419</v>
      </c>
      <c r="M20" s="15"/>
    </row>
    <row r="21" ht="43.15" customHeight="1" spans="1:13">
      <c r="A21" s="19"/>
      <c r="B21" s="19"/>
      <c r="C21" s="19"/>
      <c r="D21" s="19"/>
      <c r="E21" s="17"/>
      <c r="F21" s="15" t="s">
        <v>427</v>
      </c>
      <c r="G21" s="15" t="s">
        <v>418</v>
      </c>
      <c r="H21" s="15" t="s">
        <v>418</v>
      </c>
      <c r="I21" s="15" t="s">
        <v>418</v>
      </c>
      <c r="J21" s="15" t="s">
        <v>418</v>
      </c>
      <c r="K21" s="15" t="s">
        <v>418</v>
      </c>
      <c r="L21" s="15" t="s">
        <v>419</v>
      </c>
      <c r="M21" s="15"/>
    </row>
    <row r="22" ht="43.15" customHeight="1" spans="1:13">
      <c r="A22" s="19"/>
      <c r="B22" s="19"/>
      <c r="C22" s="19"/>
      <c r="D22" s="19"/>
      <c r="E22" s="17"/>
      <c r="F22" s="15" t="s">
        <v>430</v>
      </c>
      <c r="G22" s="15" t="s">
        <v>451</v>
      </c>
      <c r="H22" s="15" t="s">
        <v>452</v>
      </c>
      <c r="I22" s="15" t="s">
        <v>453</v>
      </c>
      <c r="J22" s="15" t="s">
        <v>444</v>
      </c>
      <c r="K22" s="15" t="s">
        <v>425</v>
      </c>
      <c r="L22" s="15" t="s">
        <v>413</v>
      </c>
      <c r="M22" s="15"/>
    </row>
    <row r="23" ht="43.15" customHeight="1" spans="1:13">
      <c r="A23" s="19"/>
      <c r="B23" s="19"/>
      <c r="C23" s="19"/>
      <c r="D23" s="19"/>
      <c r="E23" s="17"/>
      <c r="F23" s="15" t="s">
        <v>421</v>
      </c>
      <c r="G23" s="15" t="s">
        <v>454</v>
      </c>
      <c r="H23" s="15" t="s">
        <v>452</v>
      </c>
      <c r="I23" s="15" t="s">
        <v>451</v>
      </c>
      <c r="J23" s="15" t="s">
        <v>444</v>
      </c>
      <c r="K23" s="15" t="s">
        <v>425</v>
      </c>
      <c r="L23" s="15" t="s">
        <v>426</v>
      </c>
      <c r="M23" s="15"/>
    </row>
    <row r="24" ht="43.15" customHeight="1" spans="1:13">
      <c r="A24" s="19"/>
      <c r="B24" s="19"/>
      <c r="C24" s="19"/>
      <c r="D24" s="19"/>
      <c r="E24" s="17"/>
      <c r="F24" s="15" t="s">
        <v>433</v>
      </c>
      <c r="G24" s="15" t="s">
        <v>418</v>
      </c>
      <c r="H24" s="15" t="s">
        <v>418</v>
      </c>
      <c r="I24" s="15" t="s">
        <v>418</v>
      </c>
      <c r="J24" s="15" t="s">
        <v>418</v>
      </c>
      <c r="K24" s="15" t="s">
        <v>418</v>
      </c>
      <c r="L24" s="15" t="s">
        <v>419</v>
      </c>
      <c r="M24" s="15"/>
    </row>
    <row r="25" ht="43.15" customHeight="1" spans="1:13">
      <c r="A25" s="19"/>
      <c r="B25" s="19"/>
      <c r="C25" s="19"/>
      <c r="D25" s="19"/>
      <c r="E25" s="17"/>
      <c r="F25" s="15" t="s">
        <v>434</v>
      </c>
      <c r="G25" s="15" t="s">
        <v>435</v>
      </c>
      <c r="H25" s="15" t="s">
        <v>436</v>
      </c>
      <c r="I25" s="15" t="s">
        <v>455</v>
      </c>
      <c r="J25" s="15" t="s">
        <v>444</v>
      </c>
      <c r="K25" s="15" t="s">
        <v>438</v>
      </c>
      <c r="L25" s="15" t="s">
        <v>413</v>
      </c>
      <c r="M25" s="15"/>
    </row>
    <row r="26" ht="43.15" customHeight="1" spans="1:13">
      <c r="A26" s="19"/>
      <c r="B26" s="19"/>
      <c r="C26" s="19"/>
      <c r="D26" s="19"/>
      <c r="E26" s="17" t="s">
        <v>440</v>
      </c>
      <c r="F26" s="15" t="s">
        <v>441</v>
      </c>
      <c r="G26" s="15" t="s">
        <v>442</v>
      </c>
      <c r="H26" s="15" t="s">
        <v>409</v>
      </c>
      <c r="I26" s="15" t="s">
        <v>443</v>
      </c>
      <c r="J26" s="15" t="s">
        <v>444</v>
      </c>
      <c r="K26" s="15" t="s">
        <v>412</v>
      </c>
      <c r="L26" s="15" t="s">
        <v>445</v>
      </c>
      <c r="M26" s="15"/>
    </row>
    <row r="27" customFormat="1" ht="43.15" customHeight="1" spans="1:13">
      <c r="A27" s="4" t="s">
        <v>154</v>
      </c>
      <c r="B27" s="4" t="s">
        <v>456</v>
      </c>
      <c r="C27" s="5">
        <v>90</v>
      </c>
      <c r="D27" s="4" t="s">
        <v>457</v>
      </c>
      <c r="E27" s="20" t="s">
        <v>420</v>
      </c>
      <c r="F27" s="4" t="s">
        <v>430</v>
      </c>
      <c r="G27" s="4" t="s">
        <v>458</v>
      </c>
      <c r="H27" s="4" t="s">
        <v>425</v>
      </c>
      <c r="I27" s="4" t="s">
        <v>458</v>
      </c>
      <c r="J27" s="4" t="s">
        <v>411</v>
      </c>
      <c r="K27" s="4" t="s">
        <v>425</v>
      </c>
      <c r="L27" s="4" t="s">
        <v>413</v>
      </c>
      <c r="M27" s="4"/>
    </row>
    <row r="28" customFormat="1" ht="43.15" customHeight="1" spans="1:13">
      <c r="A28" s="4"/>
      <c r="B28" s="4"/>
      <c r="C28" s="5"/>
      <c r="D28" s="4"/>
      <c r="E28" s="20"/>
      <c r="F28" s="4" t="s">
        <v>427</v>
      </c>
      <c r="G28" s="4" t="s">
        <v>418</v>
      </c>
      <c r="H28" s="4" t="s">
        <v>418</v>
      </c>
      <c r="I28" s="4" t="s">
        <v>418</v>
      </c>
      <c r="J28" s="4" t="s">
        <v>418</v>
      </c>
      <c r="K28" s="4"/>
      <c r="L28" s="4"/>
      <c r="M28" s="4"/>
    </row>
    <row r="29" customFormat="1" ht="43.15" customHeight="1" spans="1:13">
      <c r="A29" s="4"/>
      <c r="B29" s="4"/>
      <c r="C29" s="5"/>
      <c r="D29" s="4"/>
      <c r="E29" s="20"/>
      <c r="F29" s="4" t="s">
        <v>439</v>
      </c>
      <c r="G29" s="4" t="s">
        <v>418</v>
      </c>
      <c r="H29" s="4" t="s">
        <v>418</v>
      </c>
      <c r="I29" s="4" t="s">
        <v>418</v>
      </c>
      <c r="J29" s="4" t="s">
        <v>418</v>
      </c>
      <c r="K29" s="4"/>
      <c r="L29" s="4"/>
      <c r="M29" s="4"/>
    </row>
    <row r="30" customFormat="1" ht="43.15" customHeight="1" spans="1:13">
      <c r="A30" s="4"/>
      <c r="B30" s="4"/>
      <c r="C30" s="5"/>
      <c r="D30" s="4"/>
      <c r="E30" s="20"/>
      <c r="F30" s="4" t="s">
        <v>421</v>
      </c>
      <c r="G30" s="4" t="s">
        <v>458</v>
      </c>
      <c r="H30" s="4" t="s">
        <v>459</v>
      </c>
      <c r="I30" s="4" t="s">
        <v>458</v>
      </c>
      <c r="J30" s="4" t="s">
        <v>411</v>
      </c>
      <c r="K30" s="4" t="s">
        <v>425</v>
      </c>
      <c r="L30" s="4" t="s">
        <v>426</v>
      </c>
      <c r="M30" s="4"/>
    </row>
    <row r="31" customFormat="1" ht="43.15" customHeight="1" spans="1:13">
      <c r="A31" s="4"/>
      <c r="B31" s="4"/>
      <c r="C31" s="5"/>
      <c r="D31" s="4"/>
      <c r="E31" s="20"/>
      <c r="F31" s="4" t="s">
        <v>434</v>
      </c>
      <c r="G31" s="4" t="s">
        <v>435</v>
      </c>
      <c r="H31" s="4" t="s">
        <v>438</v>
      </c>
      <c r="I31" s="4" t="s">
        <v>460</v>
      </c>
      <c r="J31" s="4" t="s">
        <v>411</v>
      </c>
      <c r="K31" s="4" t="s">
        <v>438</v>
      </c>
      <c r="L31" s="4" t="s">
        <v>419</v>
      </c>
      <c r="M31" s="4"/>
    </row>
    <row r="32" customFormat="1" ht="43.15" customHeight="1" spans="1:13">
      <c r="A32" s="4"/>
      <c r="B32" s="4"/>
      <c r="C32" s="5"/>
      <c r="D32" s="4"/>
      <c r="E32" s="20"/>
      <c r="F32" s="4" t="s">
        <v>433</v>
      </c>
      <c r="G32" s="4" t="s">
        <v>457</v>
      </c>
      <c r="H32" s="4" t="s">
        <v>461</v>
      </c>
      <c r="I32" s="4" t="s">
        <v>458</v>
      </c>
      <c r="J32" s="4" t="s">
        <v>411</v>
      </c>
      <c r="K32" s="4" t="s">
        <v>412</v>
      </c>
      <c r="L32" s="4" t="s">
        <v>419</v>
      </c>
      <c r="M32" s="4"/>
    </row>
    <row r="33" customFormat="1" ht="43.15" customHeight="1" spans="1:13">
      <c r="A33" s="4"/>
      <c r="B33" s="4"/>
      <c r="C33" s="5"/>
      <c r="D33" s="4"/>
      <c r="E33" s="20" t="s">
        <v>406</v>
      </c>
      <c r="F33" s="4" t="s">
        <v>417</v>
      </c>
      <c r="G33" s="4" t="s">
        <v>418</v>
      </c>
      <c r="H33" s="4" t="s">
        <v>418</v>
      </c>
      <c r="I33" s="4" t="s">
        <v>418</v>
      </c>
      <c r="J33" s="4" t="s">
        <v>418</v>
      </c>
      <c r="K33" s="4" t="s">
        <v>418</v>
      </c>
      <c r="L33" s="4"/>
      <c r="M33" s="4"/>
    </row>
    <row r="34" customFormat="1" ht="43.15" customHeight="1" spans="1:13">
      <c r="A34" s="4"/>
      <c r="B34" s="4"/>
      <c r="C34" s="5"/>
      <c r="D34" s="4"/>
      <c r="E34" s="20"/>
      <c r="F34" s="4" t="s">
        <v>414</v>
      </c>
      <c r="G34" s="4" t="s">
        <v>458</v>
      </c>
      <c r="H34" s="4" t="s">
        <v>462</v>
      </c>
      <c r="I34" s="4" t="s">
        <v>463</v>
      </c>
      <c r="J34" s="4" t="s">
        <v>411</v>
      </c>
      <c r="K34" s="4" t="s">
        <v>412</v>
      </c>
      <c r="L34" s="4" t="s">
        <v>419</v>
      </c>
      <c r="M34" s="4"/>
    </row>
    <row r="35" customFormat="1" ht="43.15" customHeight="1" spans="1:13">
      <c r="A35" s="4"/>
      <c r="B35" s="4"/>
      <c r="C35" s="5"/>
      <c r="D35" s="4"/>
      <c r="E35" s="20"/>
      <c r="F35" s="4" t="s">
        <v>407</v>
      </c>
      <c r="G35" s="4" t="s">
        <v>418</v>
      </c>
      <c r="H35" s="4" t="s">
        <v>462</v>
      </c>
      <c r="I35" s="4" t="s">
        <v>418</v>
      </c>
      <c r="J35" s="4" t="s">
        <v>418</v>
      </c>
      <c r="K35" s="4" t="s">
        <v>418</v>
      </c>
      <c r="L35" s="4"/>
      <c r="M35" s="4"/>
    </row>
  </sheetData>
  <mergeCells count="26">
    <mergeCell ref="C2:M2"/>
    <mergeCell ref="A3:K3"/>
    <mergeCell ref="L3:M3"/>
    <mergeCell ref="E4:M4"/>
    <mergeCell ref="A4:A5"/>
    <mergeCell ref="A7:A16"/>
    <mergeCell ref="A17:A26"/>
    <mergeCell ref="A27:A35"/>
    <mergeCell ref="B4:B5"/>
    <mergeCell ref="B7:B16"/>
    <mergeCell ref="B17:B26"/>
    <mergeCell ref="B27:B35"/>
    <mergeCell ref="C4:C5"/>
    <mergeCell ref="C7:C16"/>
    <mergeCell ref="C17:C26"/>
    <mergeCell ref="C27:C35"/>
    <mergeCell ref="D4:D5"/>
    <mergeCell ref="D7:D16"/>
    <mergeCell ref="D17:D26"/>
    <mergeCell ref="D27:D35"/>
    <mergeCell ref="E7:E9"/>
    <mergeCell ref="E10:E15"/>
    <mergeCell ref="E17:E19"/>
    <mergeCell ref="E20:E25"/>
    <mergeCell ref="E27:E32"/>
    <mergeCell ref="E33:E3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C6" sqref="C6:C9"/>
    </sheetView>
  </sheetViews>
  <sheetFormatPr defaultColWidth="10" defaultRowHeight="14.4"/>
  <cols>
    <col min="1" max="1" width="6.25" customWidth="1"/>
    <col min="2" max="2" width="13.3796296296296" customWidth="1"/>
    <col min="3" max="3" width="8.37962962962963" customWidth="1"/>
    <col min="4" max="4" width="10.5" customWidth="1"/>
    <col min="5" max="6" width="9.75" customWidth="1"/>
    <col min="7" max="7" width="9.87962962962963" customWidth="1"/>
    <col min="8" max="9" width="8.25" customWidth="1"/>
    <col min="10" max="10" width="33.6296296296296" customWidth="1"/>
    <col min="11" max="11" width="7" customWidth="1"/>
    <col min="12" max="12" width="11.1296296296296" customWidth="1"/>
    <col min="13" max="16" width="9.75" customWidth="1"/>
    <col min="17" max="17" width="24.3796296296296" customWidth="1"/>
    <col min="18" max="18" width="15.75" customWidth="1"/>
    <col min="19" max="19" width="9.75" customWidth="1"/>
  </cols>
  <sheetData>
    <row r="1" ht="42.2" customHeight="1" spans="1:18">
      <c r="A1" s="1" t="s">
        <v>464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32</v>
      </c>
      <c r="R2" s="7"/>
    </row>
    <row r="3" ht="21.6" customHeight="1" spans="1:18">
      <c r="A3" s="3" t="s">
        <v>359</v>
      </c>
      <c r="B3" s="3" t="s">
        <v>360</v>
      </c>
      <c r="C3" s="3" t="s">
        <v>466</v>
      </c>
      <c r="D3" s="3"/>
      <c r="E3" s="3"/>
      <c r="F3" s="3"/>
      <c r="G3" s="3"/>
      <c r="H3" s="3"/>
      <c r="I3" s="3"/>
      <c r="J3" s="3" t="s">
        <v>467</v>
      </c>
      <c r="K3" s="3" t="s">
        <v>468</v>
      </c>
      <c r="L3" s="3"/>
      <c r="M3" s="3"/>
      <c r="N3" s="3" t="s">
        <v>468</v>
      </c>
      <c r="O3" s="3"/>
      <c r="P3" s="3"/>
      <c r="Q3" s="3"/>
      <c r="R3" s="3"/>
    </row>
    <row r="4" ht="23.25" customHeight="1" spans="1:18">
      <c r="A4" s="3"/>
      <c r="B4" s="3"/>
      <c r="C4" s="3" t="s">
        <v>392</v>
      </c>
      <c r="D4" s="3" t="s">
        <v>469</v>
      </c>
      <c r="E4" s="3"/>
      <c r="F4" s="3"/>
      <c r="G4" s="3"/>
      <c r="H4" s="3" t="s">
        <v>470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138</v>
      </c>
      <c r="E5" s="3" t="s">
        <v>471</v>
      </c>
      <c r="F5" s="3" t="s">
        <v>142</v>
      </c>
      <c r="G5" s="3" t="s">
        <v>472</v>
      </c>
      <c r="H5" s="3" t="s">
        <v>159</v>
      </c>
      <c r="I5" s="3" t="s">
        <v>160</v>
      </c>
      <c r="J5" s="3"/>
      <c r="K5" s="3" t="s">
        <v>395</v>
      </c>
      <c r="L5" s="3" t="s">
        <v>396</v>
      </c>
      <c r="M5" s="3" t="s">
        <v>397</v>
      </c>
      <c r="N5" s="3" t="s">
        <v>402</v>
      </c>
      <c r="O5" s="3" t="s">
        <v>398</v>
      </c>
      <c r="P5" s="3" t="s">
        <v>473</v>
      </c>
      <c r="Q5" s="3" t="s">
        <v>474</v>
      </c>
      <c r="R5" s="3" t="s">
        <v>403</v>
      </c>
    </row>
    <row r="6" ht="19.9" customHeight="1" spans="1:18">
      <c r="A6" s="4" t="s">
        <v>2</v>
      </c>
      <c r="B6" s="4" t="s">
        <v>4</v>
      </c>
      <c r="C6" s="5">
        <f>D6+E6</f>
        <v>12691.5</v>
      </c>
      <c r="D6" s="5">
        <f>981.64+5000</f>
        <v>5981.64</v>
      </c>
      <c r="E6" s="5">
        <v>6709.86</v>
      </c>
      <c r="F6" s="5"/>
      <c r="G6" s="5"/>
      <c r="H6" s="5">
        <v>851.64</v>
      </c>
      <c r="I6" s="5">
        <v>11839.86</v>
      </c>
      <c r="J6" s="4" t="s">
        <v>475</v>
      </c>
      <c r="K6" s="6" t="s">
        <v>420</v>
      </c>
      <c r="L6" s="6" t="s">
        <v>476</v>
      </c>
      <c r="M6" s="6" t="s">
        <v>477</v>
      </c>
      <c r="N6" s="6" t="s">
        <v>426</v>
      </c>
      <c r="O6" s="6" t="s">
        <v>478</v>
      </c>
      <c r="P6" s="6" t="s">
        <v>479</v>
      </c>
      <c r="Q6" s="6" t="s">
        <v>480</v>
      </c>
      <c r="R6" s="6"/>
    </row>
    <row r="7" ht="29.2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481</v>
      </c>
      <c r="M7" s="6" t="s">
        <v>482</v>
      </c>
      <c r="N7" s="6" t="s">
        <v>445</v>
      </c>
      <c r="O7" s="6" t="s">
        <v>483</v>
      </c>
      <c r="P7" s="6" t="s">
        <v>412</v>
      </c>
      <c r="Q7" s="6" t="s">
        <v>484</v>
      </c>
      <c r="R7" s="6"/>
    </row>
    <row r="8" ht="18.9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406</v>
      </c>
      <c r="L8" s="6" t="s">
        <v>485</v>
      </c>
      <c r="M8" s="6" t="s">
        <v>486</v>
      </c>
      <c r="N8" s="6" t="s">
        <v>445</v>
      </c>
      <c r="O8" s="6" t="s">
        <v>483</v>
      </c>
      <c r="P8" s="6" t="s">
        <v>412</v>
      </c>
      <c r="Q8" s="6" t="s">
        <v>487</v>
      </c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488</v>
      </c>
      <c r="M9" s="6" t="s">
        <v>489</v>
      </c>
      <c r="N9" s="6" t="s">
        <v>445</v>
      </c>
      <c r="O9" s="6" t="s">
        <v>490</v>
      </c>
      <c r="P9" s="6" t="s">
        <v>412</v>
      </c>
      <c r="Q9" s="6" t="s">
        <v>491</v>
      </c>
      <c r="R9" s="6"/>
    </row>
  </sheetData>
  <mergeCells count="25">
    <mergeCell ref="A1:R1"/>
    <mergeCell ref="A2:M2"/>
    <mergeCell ref="N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N3:R4"/>
    <mergeCell ref="K3:M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4" workbookViewId="0">
      <selection activeCell="F6" sqref="F6"/>
    </sheetView>
  </sheetViews>
  <sheetFormatPr defaultColWidth="21.25" defaultRowHeight="14.4" outlineLevelCol="7"/>
  <cols>
    <col min="1" max="1" width="42.8796296296296" style="56" customWidth="1"/>
    <col min="2" max="2" width="14" style="56" customWidth="1"/>
    <col min="3" max="3" width="31.25" style="56" customWidth="1"/>
    <col min="4" max="4" width="17.75" style="56" customWidth="1"/>
    <col min="5" max="5" width="33.8796296296296" style="56" customWidth="1"/>
    <col min="6" max="6" width="15.75" style="56" customWidth="1"/>
    <col min="7" max="7" width="32.5" style="56" customWidth="1"/>
    <col min="8" max="8" width="20.1296296296296" style="56" customWidth="1"/>
    <col min="9" max="16384" width="21.25" style="56" customWidth="1"/>
  </cols>
  <sheetData>
    <row r="1" ht="29" customHeight="1" spans="1:8">
      <c r="A1" s="58" t="s">
        <v>7</v>
      </c>
      <c r="B1" s="58"/>
      <c r="C1" s="58"/>
      <c r="D1" s="58"/>
      <c r="E1" s="58"/>
      <c r="F1" s="58"/>
      <c r="G1" s="58"/>
      <c r="H1" s="58"/>
    </row>
    <row r="2" ht="29" customHeight="1" spans="1:8">
      <c r="A2" s="22" t="s">
        <v>31</v>
      </c>
      <c r="B2" s="22"/>
      <c r="C2" s="22"/>
      <c r="D2" s="22"/>
      <c r="E2" s="22"/>
      <c r="F2" s="22"/>
      <c r="G2" s="68" t="s">
        <v>32</v>
      </c>
      <c r="H2" s="68"/>
    </row>
    <row r="3" ht="29" customHeight="1" spans="1:8">
      <c r="A3" s="59" t="s">
        <v>33</v>
      </c>
      <c r="B3" s="59"/>
      <c r="C3" s="59" t="s">
        <v>34</v>
      </c>
      <c r="D3" s="59"/>
      <c r="E3" s="59"/>
      <c r="F3" s="59"/>
      <c r="G3" s="59"/>
      <c r="H3" s="59"/>
    </row>
    <row r="4" spans="1:8">
      <c r="A4" s="59" t="s">
        <v>35</v>
      </c>
      <c r="B4" s="59" t="s">
        <v>36</v>
      </c>
      <c r="C4" s="59" t="s">
        <v>37</v>
      </c>
      <c r="D4" s="59" t="s">
        <v>36</v>
      </c>
      <c r="E4" s="59" t="s">
        <v>38</v>
      </c>
      <c r="F4" s="59" t="s">
        <v>36</v>
      </c>
      <c r="G4" s="59" t="s">
        <v>39</v>
      </c>
      <c r="H4" s="59" t="s">
        <v>36</v>
      </c>
    </row>
    <row r="5" spans="1:8">
      <c r="A5" s="60" t="s">
        <v>40</v>
      </c>
      <c r="B5" s="69">
        <f>B6+B7</f>
        <v>981.64</v>
      </c>
      <c r="C5" s="66" t="s">
        <v>41</v>
      </c>
      <c r="D5" s="67"/>
      <c r="E5" s="60" t="s">
        <v>42</v>
      </c>
      <c r="F5" s="123">
        <f>F6+F7</f>
        <v>761.64</v>
      </c>
      <c r="G5" s="66" t="s">
        <v>43</v>
      </c>
      <c r="H5" s="69">
        <f>F6+F10</f>
        <v>869.84</v>
      </c>
    </row>
    <row r="6" ht="29" customHeight="1" spans="1:8">
      <c r="A6" s="66" t="s">
        <v>44</v>
      </c>
      <c r="B6" s="69">
        <v>891.64</v>
      </c>
      <c r="C6" s="66" t="s">
        <v>45</v>
      </c>
      <c r="D6" s="67"/>
      <c r="E6" s="66" t="s">
        <v>46</v>
      </c>
      <c r="F6" s="69">
        <f>679.84</f>
        <v>679.84</v>
      </c>
      <c r="G6" s="66" t="s">
        <v>47</v>
      </c>
      <c r="H6" s="69">
        <f>F7+F11</f>
        <v>111.8</v>
      </c>
    </row>
    <row r="7" spans="1:8">
      <c r="A7" s="62" t="s">
        <v>48</v>
      </c>
      <c r="B7" s="69">
        <v>90</v>
      </c>
      <c r="C7" s="66" t="s">
        <v>49</v>
      </c>
      <c r="D7" s="67"/>
      <c r="E7" s="66" t="s">
        <v>50</v>
      </c>
      <c r="F7" s="69">
        <f>77.3+4.5</f>
        <v>81.8</v>
      </c>
      <c r="G7" s="66" t="s">
        <v>51</v>
      </c>
      <c r="H7" s="69"/>
    </row>
    <row r="8" spans="1:8">
      <c r="A8" s="66" t="s">
        <v>52</v>
      </c>
      <c r="B8" s="69"/>
      <c r="C8" s="66" t="s">
        <v>53</v>
      </c>
      <c r="D8" s="67"/>
      <c r="E8" s="66" t="s">
        <v>54</v>
      </c>
      <c r="F8" s="69"/>
      <c r="G8" s="66" t="s">
        <v>55</v>
      </c>
      <c r="H8" s="69">
        <f>F15</f>
        <v>11709.86</v>
      </c>
    </row>
    <row r="9" ht="27" customHeight="1" spans="1:8">
      <c r="A9" s="66" t="s">
        <v>56</v>
      </c>
      <c r="B9" s="69"/>
      <c r="C9" s="66" t="s">
        <v>57</v>
      </c>
      <c r="D9" s="67"/>
      <c r="E9" s="60" t="s">
        <v>58</v>
      </c>
      <c r="F9" s="123">
        <f>SUM(F10:F19)</f>
        <v>11929.86</v>
      </c>
      <c r="G9" s="66" t="s">
        <v>59</v>
      </c>
      <c r="H9" s="69"/>
    </row>
    <row r="10" spans="1:8">
      <c r="A10" s="66" t="s">
        <v>60</v>
      </c>
      <c r="B10" s="69"/>
      <c r="C10" s="66" t="s">
        <v>61</v>
      </c>
      <c r="D10" s="67"/>
      <c r="E10" s="66" t="s">
        <v>62</v>
      </c>
      <c r="F10" s="69">
        <f>100+90</f>
        <v>190</v>
      </c>
      <c r="G10" s="66" t="s">
        <v>63</v>
      </c>
      <c r="H10" s="69"/>
    </row>
    <row r="11" spans="1:8">
      <c r="A11" s="66" t="s">
        <v>64</v>
      </c>
      <c r="B11" s="69"/>
      <c r="C11" s="66" t="s">
        <v>65</v>
      </c>
      <c r="D11" s="67"/>
      <c r="E11" s="66" t="s">
        <v>66</v>
      </c>
      <c r="F11" s="69">
        <v>30</v>
      </c>
      <c r="G11" s="66" t="s">
        <v>67</v>
      </c>
      <c r="H11" s="69"/>
    </row>
    <row r="12" ht="28.8" spans="1:8">
      <c r="A12" s="66" t="s">
        <v>68</v>
      </c>
      <c r="B12" s="69"/>
      <c r="C12" s="66" t="s">
        <v>69</v>
      </c>
      <c r="D12" s="67">
        <v>73.92</v>
      </c>
      <c r="E12" s="66" t="s">
        <v>70</v>
      </c>
      <c r="F12" s="69"/>
      <c r="G12" s="66" t="s">
        <v>71</v>
      </c>
      <c r="H12" s="69"/>
    </row>
    <row r="13" spans="1:8">
      <c r="A13" s="66" t="s">
        <v>72</v>
      </c>
      <c r="B13" s="69"/>
      <c r="C13" s="66" t="s">
        <v>73</v>
      </c>
      <c r="D13" s="67"/>
      <c r="E13" s="66" t="s">
        <v>74</v>
      </c>
      <c r="F13" s="69"/>
      <c r="G13" s="66" t="s">
        <v>75</v>
      </c>
      <c r="H13" s="69"/>
    </row>
    <row r="14" spans="1:8">
      <c r="A14" s="66" t="s">
        <v>76</v>
      </c>
      <c r="B14" s="69"/>
      <c r="C14" s="66" t="s">
        <v>77</v>
      </c>
      <c r="D14" s="67">
        <v>40.08</v>
      </c>
      <c r="E14" s="66" t="s">
        <v>78</v>
      </c>
      <c r="F14" s="69"/>
      <c r="G14" s="66" t="s">
        <v>79</v>
      </c>
      <c r="H14" s="69"/>
    </row>
    <row r="15" spans="1:8">
      <c r="A15" s="66" t="s">
        <v>80</v>
      </c>
      <c r="B15" s="69"/>
      <c r="C15" s="66" t="s">
        <v>81</v>
      </c>
      <c r="D15" s="67"/>
      <c r="E15" s="66" t="s">
        <v>82</v>
      </c>
      <c r="F15" s="69">
        <f>6709.86+5000</f>
        <v>11709.86</v>
      </c>
      <c r="G15" s="66" t="s">
        <v>83</v>
      </c>
      <c r="H15" s="69"/>
    </row>
    <row r="16" spans="1:8">
      <c r="A16" s="66" t="s">
        <v>84</v>
      </c>
      <c r="B16" s="69"/>
      <c r="C16" s="66" t="s">
        <v>85</v>
      </c>
      <c r="D16" s="67"/>
      <c r="E16" s="66" t="s">
        <v>86</v>
      </c>
      <c r="F16" s="69"/>
      <c r="G16" s="66" t="s">
        <v>87</v>
      </c>
      <c r="H16" s="69"/>
    </row>
    <row r="17" spans="1:8">
      <c r="A17" s="66" t="s">
        <v>88</v>
      </c>
      <c r="B17" s="69"/>
      <c r="C17" s="66" t="s">
        <v>89</v>
      </c>
      <c r="D17" s="67">
        <v>12526.87</v>
      </c>
      <c r="E17" s="66" t="s">
        <v>90</v>
      </c>
      <c r="F17" s="69"/>
      <c r="G17" s="66" t="s">
        <v>91</v>
      </c>
      <c r="H17" s="69"/>
    </row>
    <row r="18" spans="1:8">
      <c r="A18" s="66" t="s">
        <v>92</v>
      </c>
      <c r="B18" s="69"/>
      <c r="C18" s="66" t="s">
        <v>93</v>
      </c>
      <c r="D18" s="67"/>
      <c r="E18" s="66" t="s">
        <v>94</v>
      </c>
      <c r="F18" s="69"/>
      <c r="G18" s="66" t="s">
        <v>95</v>
      </c>
      <c r="H18" s="69"/>
    </row>
    <row r="19" spans="1:8">
      <c r="A19" s="60" t="s">
        <v>96</v>
      </c>
      <c r="B19" s="123"/>
      <c r="C19" s="66" t="s">
        <v>97</v>
      </c>
      <c r="D19" s="67"/>
      <c r="E19" s="66" t="s">
        <v>98</v>
      </c>
      <c r="F19" s="69"/>
      <c r="G19" s="66"/>
      <c r="H19" s="69"/>
    </row>
    <row r="20" spans="1:8">
      <c r="A20" s="60" t="s">
        <v>99</v>
      </c>
      <c r="B20" s="123"/>
      <c r="C20" s="66" t="s">
        <v>100</v>
      </c>
      <c r="D20" s="67"/>
      <c r="E20" s="60" t="s">
        <v>101</v>
      </c>
      <c r="F20" s="123"/>
      <c r="G20" s="66"/>
      <c r="H20" s="69"/>
    </row>
    <row r="21" spans="1:8">
      <c r="A21" s="60" t="s">
        <v>102</v>
      </c>
      <c r="B21" s="123"/>
      <c r="C21" s="66" t="s">
        <v>103</v>
      </c>
      <c r="D21" s="67"/>
      <c r="E21" s="66"/>
      <c r="F21" s="66"/>
      <c r="G21" s="66"/>
      <c r="H21" s="69"/>
    </row>
    <row r="22" spans="1:8">
      <c r="A22" s="60" t="s">
        <v>104</v>
      </c>
      <c r="B22" s="123"/>
      <c r="C22" s="66" t="s">
        <v>105</v>
      </c>
      <c r="D22" s="67"/>
      <c r="E22" s="66"/>
      <c r="F22" s="66"/>
      <c r="G22" s="66"/>
      <c r="H22" s="69"/>
    </row>
    <row r="23" spans="1:8">
      <c r="A23" s="60" t="s">
        <v>106</v>
      </c>
      <c r="B23" s="123"/>
      <c r="C23" s="66" t="s">
        <v>107</v>
      </c>
      <c r="D23" s="67"/>
      <c r="E23" s="66"/>
      <c r="F23" s="66"/>
      <c r="G23" s="66"/>
      <c r="H23" s="69"/>
    </row>
    <row r="24" spans="1:8">
      <c r="A24" s="66" t="s">
        <v>108</v>
      </c>
      <c r="B24" s="69"/>
      <c r="C24" s="66" t="s">
        <v>109</v>
      </c>
      <c r="D24" s="67">
        <v>50.63</v>
      </c>
      <c r="E24" s="66"/>
      <c r="F24" s="66"/>
      <c r="G24" s="66"/>
      <c r="H24" s="69"/>
    </row>
    <row r="25" spans="1:8">
      <c r="A25" s="66" t="s">
        <v>110</v>
      </c>
      <c r="B25" s="69"/>
      <c r="C25" s="66" t="s">
        <v>111</v>
      </c>
      <c r="D25" s="67"/>
      <c r="E25" s="66"/>
      <c r="F25" s="66"/>
      <c r="G25" s="66"/>
      <c r="H25" s="69"/>
    </row>
    <row r="26" spans="1:8">
      <c r="A26" s="66" t="s">
        <v>112</v>
      </c>
      <c r="B26" s="69"/>
      <c r="C26" s="66" t="s">
        <v>113</v>
      </c>
      <c r="D26" s="67"/>
      <c r="E26" s="66"/>
      <c r="F26" s="66"/>
      <c r="G26" s="66"/>
      <c r="H26" s="69"/>
    </row>
    <row r="27" ht="28.8" spans="1:8">
      <c r="A27" s="60" t="s">
        <v>114</v>
      </c>
      <c r="B27" s="123"/>
      <c r="C27" s="66" t="s">
        <v>115</v>
      </c>
      <c r="D27" s="67"/>
      <c r="E27" s="66"/>
      <c r="F27" s="66"/>
      <c r="G27" s="66"/>
      <c r="H27" s="69"/>
    </row>
    <row r="28" spans="1:8">
      <c r="A28" s="60" t="s">
        <v>116</v>
      </c>
      <c r="B28" s="123"/>
      <c r="C28" s="66" t="s">
        <v>117</v>
      </c>
      <c r="D28" s="67"/>
      <c r="E28" s="66"/>
      <c r="F28" s="66"/>
      <c r="G28" s="66"/>
      <c r="H28" s="69"/>
    </row>
    <row r="29" spans="1:8">
      <c r="A29" s="60" t="s">
        <v>118</v>
      </c>
      <c r="B29" s="123">
        <v>5000</v>
      </c>
      <c r="C29" s="66" t="s">
        <v>119</v>
      </c>
      <c r="D29" s="67"/>
      <c r="E29" s="66"/>
      <c r="F29" s="66"/>
      <c r="G29" s="66"/>
      <c r="H29" s="69"/>
    </row>
    <row r="30" spans="1:8">
      <c r="A30" s="60" t="s">
        <v>120</v>
      </c>
      <c r="B30" s="123"/>
      <c r="C30" s="66" t="s">
        <v>121</v>
      </c>
      <c r="D30" s="67"/>
      <c r="E30" s="66"/>
      <c r="F30" s="66"/>
      <c r="G30" s="66"/>
      <c r="H30" s="69"/>
    </row>
    <row r="31" spans="1:8">
      <c r="A31" s="60" t="s">
        <v>122</v>
      </c>
      <c r="B31" s="123"/>
      <c r="C31" s="66" t="s">
        <v>123</v>
      </c>
      <c r="D31" s="67"/>
      <c r="E31" s="66"/>
      <c r="F31" s="66"/>
      <c r="G31" s="66"/>
      <c r="H31" s="69"/>
    </row>
    <row r="32" spans="1:8">
      <c r="A32" s="66"/>
      <c r="B32" s="66"/>
      <c r="C32" s="66" t="s">
        <v>124</v>
      </c>
      <c r="D32" s="67"/>
      <c r="E32" s="66"/>
      <c r="F32" s="66"/>
      <c r="G32" s="66"/>
      <c r="H32" s="66"/>
    </row>
    <row r="33" spans="1:8">
      <c r="A33" s="66"/>
      <c r="B33" s="66"/>
      <c r="C33" s="66" t="s">
        <v>125</v>
      </c>
      <c r="D33" s="67"/>
      <c r="E33" s="66"/>
      <c r="F33" s="66"/>
      <c r="G33" s="66"/>
      <c r="H33" s="66"/>
    </row>
    <row r="34" spans="1:8">
      <c r="A34" s="66"/>
      <c r="B34" s="66"/>
      <c r="C34" s="66" t="s">
        <v>126</v>
      </c>
      <c r="D34" s="67"/>
      <c r="E34" s="66"/>
      <c r="F34" s="66"/>
      <c r="G34" s="66"/>
      <c r="H34" s="66"/>
    </row>
    <row r="35" spans="1:8">
      <c r="A35" s="66"/>
      <c r="B35" s="66"/>
      <c r="C35" s="66"/>
      <c r="D35" s="66"/>
      <c r="E35" s="66"/>
      <c r="F35" s="66"/>
      <c r="G35" s="66"/>
      <c r="H35" s="66"/>
    </row>
    <row r="36" ht="33" customHeight="1" spans="1:8">
      <c r="A36" s="60" t="s">
        <v>127</v>
      </c>
      <c r="B36" s="123">
        <f>B5+B19+B20+B21+B22+B23+B27+B28+B29+B30+B31</f>
        <v>5981.64</v>
      </c>
      <c r="C36" s="60" t="s">
        <v>128</v>
      </c>
      <c r="D36" s="123">
        <f>SUM(D5:D35)</f>
        <v>12691.5</v>
      </c>
      <c r="E36" s="60" t="s">
        <v>128</v>
      </c>
      <c r="F36" s="123">
        <f>F5+F9+F20</f>
        <v>12691.5</v>
      </c>
      <c r="G36" s="60" t="s">
        <v>128</v>
      </c>
      <c r="H36" s="123">
        <f>SUM(H5:H35)</f>
        <v>12691.5</v>
      </c>
    </row>
    <row r="37" ht="33" customHeight="1" spans="1:8">
      <c r="A37" s="60" t="s">
        <v>129</v>
      </c>
      <c r="B37" s="123">
        <v>6709.86</v>
      </c>
      <c r="C37" s="60" t="s">
        <v>130</v>
      </c>
      <c r="D37" s="123"/>
      <c r="E37" s="60" t="s">
        <v>130</v>
      </c>
      <c r="F37" s="123"/>
      <c r="G37" s="60" t="s">
        <v>130</v>
      </c>
      <c r="H37" s="123"/>
    </row>
    <row r="38" ht="33" customHeight="1" spans="1:8">
      <c r="A38" s="66"/>
      <c r="B38" s="69"/>
      <c r="C38" s="66"/>
      <c r="D38" s="69"/>
      <c r="E38" s="60"/>
      <c r="F38" s="123"/>
      <c r="G38" s="60"/>
      <c r="H38" s="123"/>
    </row>
    <row r="39" ht="33" customHeight="1" spans="1:8">
      <c r="A39" s="60" t="s">
        <v>131</v>
      </c>
      <c r="B39" s="123">
        <f>B36+B37</f>
        <v>12691.5</v>
      </c>
      <c r="C39" s="60" t="s">
        <v>132</v>
      </c>
      <c r="D39" s="123">
        <f>D36+D37</f>
        <v>12691.5</v>
      </c>
      <c r="E39" s="60" t="s">
        <v>132</v>
      </c>
      <c r="F39" s="123">
        <f>F36</f>
        <v>12691.5</v>
      </c>
      <c r="G39" s="60" t="s">
        <v>132</v>
      </c>
      <c r="H39" s="123">
        <f>H36</f>
        <v>12691.5</v>
      </c>
    </row>
  </sheetData>
  <mergeCells count="5">
    <mergeCell ref="A1:H1"/>
    <mergeCell ref="A2:F2"/>
    <mergeCell ref="G2:H2"/>
    <mergeCell ref="A3:B3"/>
    <mergeCell ref="C3:H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U9" sqref="U9"/>
    </sheetView>
  </sheetViews>
  <sheetFormatPr defaultColWidth="10" defaultRowHeight="14.4"/>
  <cols>
    <col min="1" max="1" width="8.75" style="56" customWidth="1"/>
    <col min="2" max="2" width="16.1296296296296" style="56" customWidth="1"/>
    <col min="3" max="4" width="10.3796296296296" style="56" customWidth="1"/>
    <col min="5" max="15" width="7.75" style="56" customWidth="1"/>
    <col min="16" max="16" width="16.6296296296296" style="56" customWidth="1"/>
    <col min="17" max="18" width="7.75" style="56" customWidth="1"/>
    <col min="19" max="19" width="10.3796296296296" style="56" customWidth="1"/>
    <col min="20" max="20" width="7.75" style="56" customWidth="1"/>
    <col min="21" max="21" width="14.6296296296296" style="56" customWidth="1"/>
    <col min="22" max="25" width="7.75" style="56" customWidth="1"/>
    <col min="26" max="26" width="9.75" style="56" customWidth="1"/>
    <col min="27" max="16384" width="10" style="56"/>
  </cols>
  <sheetData>
    <row r="1" ht="16.35" customHeight="1" spans="1:1">
      <c r="A1" s="57"/>
    </row>
    <row r="2" ht="33.6" customHeight="1" spans="1:25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 t="s">
        <v>8</v>
      </c>
      <c r="T2" s="58"/>
      <c r="U2" s="58"/>
      <c r="V2" s="58"/>
      <c r="W2" s="58"/>
      <c r="X2" s="58"/>
      <c r="Y2" s="58"/>
    </row>
    <row r="3" ht="22.35" customHeight="1" spans="1:25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 t="s">
        <v>31</v>
      </c>
      <c r="T3" s="22"/>
      <c r="U3" s="22"/>
      <c r="V3" s="22"/>
      <c r="W3" s="22"/>
      <c r="X3" s="68" t="s">
        <v>32</v>
      </c>
      <c r="Y3" s="68"/>
    </row>
    <row r="4" ht="22.35" customHeight="1" spans="1:25">
      <c r="A4" s="59" t="s">
        <v>133</v>
      </c>
      <c r="B4" s="59" t="s">
        <v>134</v>
      </c>
      <c r="C4" s="59" t="s">
        <v>135</v>
      </c>
      <c r="D4" s="59" t="s">
        <v>136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129</v>
      </c>
      <c r="T4" s="59"/>
      <c r="U4" s="59"/>
      <c r="V4" s="59"/>
      <c r="W4" s="59"/>
      <c r="X4" s="59"/>
      <c r="Y4" s="59"/>
    </row>
    <row r="5" ht="22.35" customHeight="1" spans="1:25">
      <c r="A5" s="59"/>
      <c r="B5" s="59"/>
      <c r="C5" s="59"/>
      <c r="D5" s="59" t="s">
        <v>137</v>
      </c>
      <c r="E5" s="59" t="s">
        <v>138</v>
      </c>
      <c r="F5" s="59" t="s">
        <v>139</v>
      </c>
      <c r="G5" s="59" t="s">
        <v>140</v>
      </c>
      <c r="H5" s="59" t="s">
        <v>141</v>
      </c>
      <c r="I5" s="59" t="s">
        <v>142</v>
      </c>
      <c r="J5" s="59" t="s">
        <v>143</v>
      </c>
      <c r="K5" s="59"/>
      <c r="L5" s="59"/>
      <c r="M5" s="59"/>
      <c r="N5" s="59" t="s">
        <v>144</v>
      </c>
      <c r="O5" s="59" t="s">
        <v>145</v>
      </c>
      <c r="P5" s="59" t="s">
        <v>146</v>
      </c>
      <c r="Q5" s="59" t="s">
        <v>147</v>
      </c>
      <c r="R5" s="59" t="s">
        <v>148</v>
      </c>
      <c r="S5" s="59" t="s">
        <v>137</v>
      </c>
      <c r="T5" s="59" t="s">
        <v>138</v>
      </c>
      <c r="U5" s="59" t="s">
        <v>139</v>
      </c>
      <c r="V5" s="59" t="s">
        <v>140</v>
      </c>
      <c r="W5" s="59" t="s">
        <v>141</v>
      </c>
      <c r="X5" s="59" t="s">
        <v>142</v>
      </c>
      <c r="Y5" s="59" t="s">
        <v>149</v>
      </c>
    </row>
    <row r="6" ht="45" customHeight="1" spans="1:25">
      <c r="A6" s="59"/>
      <c r="B6" s="59"/>
      <c r="C6" s="59"/>
      <c r="D6" s="59"/>
      <c r="E6" s="59"/>
      <c r="F6" s="59"/>
      <c r="G6" s="59"/>
      <c r="H6" s="59"/>
      <c r="I6" s="59"/>
      <c r="J6" s="59" t="s">
        <v>150</v>
      </c>
      <c r="K6" s="59" t="s">
        <v>151</v>
      </c>
      <c r="L6" s="59" t="s">
        <v>152</v>
      </c>
      <c r="M6" s="59" t="s">
        <v>141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ht="22.9" customHeight="1" spans="1:25">
      <c r="A7" s="60"/>
      <c r="B7" s="60" t="s">
        <v>135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ht="32" customHeight="1" spans="1:25">
      <c r="A8" s="62" t="s">
        <v>153</v>
      </c>
      <c r="B8" s="62" t="s">
        <v>4</v>
      </c>
      <c r="C8" s="61">
        <f>D8+S8</f>
        <v>12691.5</v>
      </c>
      <c r="D8" s="61">
        <f>E8+P8</f>
        <v>5981.64</v>
      </c>
      <c r="E8" s="61">
        <v>981.64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>
        <v>5000</v>
      </c>
      <c r="Q8" s="61"/>
      <c r="R8" s="61"/>
      <c r="S8" s="61">
        <f>SUM(T8:Y8)</f>
        <v>6709.86</v>
      </c>
      <c r="T8" s="61"/>
      <c r="U8" s="61">
        <v>6709.86</v>
      </c>
      <c r="V8" s="61"/>
      <c r="W8" s="61"/>
      <c r="X8" s="61"/>
      <c r="Y8" s="61"/>
    </row>
    <row r="9" ht="42" customHeight="1" spans="1:25">
      <c r="A9" s="122" t="s">
        <v>154</v>
      </c>
      <c r="B9" s="122" t="s">
        <v>155</v>
      </c>
      <c r="C9" s="61">
        <f>D9+S9</f>
        <v>12691.5</v>
      </c>
      <c r="D9" s="61">
        <f>E9+P9</f>
        <v>5981.64</v>
      </c>
      <c r="E9" s="69">
        <v>981.64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>
        <v>5000</v>
      </c>
      <c r="Q9" s="69"/>
      <c r="R9" s="69"/>
      <c r="S9" s="61">
        <f>SUM(T9:Y9)</f>
        <v>6709.86</v>
      </c>
      <c r="T9" s="69"/>
      <c r="U9" s="69">
        <v>6709.86</v>
      </c>
      <c r="V9" s="69"/>
      <c r="W9" s="69"/>
      <c r="X9" s="69"/>
      <c r="Y9" s="69"/>
    </row>
    <row r="10" ht="16.35" customHeight="1"/>
    <row r="11" ht="16.35" customHeight="1" spans="7:25">
      <c r="G11" s="57"/>
      <c r="R11" s="57"/>
      <c r="Y11" s="57"/>
    </row>
  </sheetData>
  <mergeCells count="29"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G14" sqref="G14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2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</cols>
  <sheetData>
    <row r="1" ht="16.35" customHeight="1" spans="1:4">
      <c r="A1" s="8"/>
      <c r="D1" s="115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116" t="s">
        <v>31</v>
      </c>
      <c r="B3" s="116"/>
      <c r="C3" s="116"/>
      <c r="D3" s="116"/>
      <c r="E3" s="116"/>
      <c r="F3" s="116"/>
      <c r="G3" s="116"/>
      <c r="H3" s="116"/>
      <c r="I3" s="116"/>
      <c r="J3" s="116"/>
      <c r="K3" s="7" t="s">
        <v>32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135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40"/>
      <c r="B6" s="40"/>
      <c r="C6" s="40"/>
      <c r="D6" s="117" t="s">
        <v>135</v>
      </c>
      <c r="E6" s="117"/>
      <c r="F6" s="118"/>
      <c r="G6" s="118"/>
      <c r="H6" s="118"/>
      <c r="I6" s="118"/>
      <c r="J6" s="117"/>
      <c r="K6" s="117"/>
    </row>
    <row r="7" ht="22.9" customHeight="1" spans="1:11">
      <c r="A7" s="119"/>
      <c r="B7" s="119"/>
      <c r="C7" s="119"/>
      <c r="D7" s="96" t="s">
        <v>153</v>
      </c>
      <c r="E7" s="96" t="s">
        <v>4</v>
      </c>
      <c r="F7" s="84">
        <f>SUM(G7:K7)</f>
        <v>12691.5</v>
      </c>
      <c r="G7" s="84">
        <f>G8</f>
        <v>761.64</v>
      </c>
      <c r="H7" s="84">
        <f>H8</f>
        <v>11929.86</v>
      </c>
      <c r="I7" s="84">
        <f>I8</f>
        <v>0</v>
      </c>
      <c r="J7" s="84">
        <f>J8</f>
        <v>0</v>
      </c>
      <c r="K7" s="84">
        <f>K8</f>
        <v>0</v>
      </c>
    </row>
    <row r="8" ht="22.9" customHeight="1" spans="1:11">
      <c r="A8" s="119"/>
      <c r="B8" s="119"/>
      <c r="C8" s="119"/>
      <c r="D8" s="96" t="s">
        <v>154</v>
      </c>
      <c r="E8" s="96" t="s">
        <v>155</v>
      </c>
      <c r="F8" s="84">
        <f>SUM(G8:K8)</f>
        <v>12691.5</v>
      </c>
      <c r="G8" s="84">
        <f>SUM(G9:G16)</f>
        <v>761.64</v>
      </c>
      <c r="H8" s="84">
        <f>SUM(H9:H16)</f>
        <v>11929.86</v>
      </c>
      <c r="I8" s="84">
        <f>SUM(I9:I16)</f>
        <v>0</v>
      </c>
      <c r="J8" s="84">
        <f>SUM(J9:J16)</f>
        <v>0</v>
      </c>
      <c r="K8" s="84">
        <f>SUM(K9:K16)</f>
        <v>0</v>
      </c>
    </row>
    <row r="9" ht="22.9" customHeight="1" spans="1:11">
      <c r="A9" s="97" t="s">
        <v>167</v>
      </c>
      <c r="B9" s="97" t="s">
        <v>168</v>
      </c>
      <c r="C9" s="97" t="s">
        <v>168</v>
      </c>
      <c r="D9" s="98" t="s">
        <v>169</v>
      </c>
      <c r="E9" s="99" t="s">
        <v>170</v>
      </c>
      <c r="F9" s="84">
        <f t="shared" ref="F9:F16" si="0">SUM(G9:K9)</f>
        <v>67.51</v>
      </c>
      <c r="G9" s="84">
        <v>67.51</v>
      </c>
      <c r="H9" s="84"/>
      <c r="I9" s="84"/>
      <c r="J9" s="84"/>
      <c r="K9" s="84"/>
    </row>
    <row r="10" ht="22.9" customHeight="1" spans="1:11">
      <c r="A10" s="97" t="s">
        <v>167</v>
      </c>
      <c r="B10" s="97" t="s">
        <v>168</v>
      </c>
      <c r="C10" s="97" t="s">
        <v>171</v>
      </c>
      <c r="D10" s="98" t="s">
        <v>172</v>
      </c>
      <c r="E10" s="99" t="s">
        <v>173</v>
      </c>
      <c r="F10" s="84">
        <f t="shared" si="0"/>
        <v>2.19</v>
      </c>
      <c r="G10" s="84">
        <v>2.19</v>
      </c>
      <c r="H10" s="84"/>
      <c r="I10" s="84"/>
      <c r="J10" s="84"/>
      <c r="K10" s="84"/>
    </row>
    <row r="11" ht="22.9" customHeight="1" spans="1:11">
      <c r="A11" s="97" t="s">
        <v>167</v>
      </c>
      <c r="B11" s="97" t="s">
        <v>174</v>
      </c>
      <c r="C11" s="102" t="s">
        <v>174</v>
      </c>
      <c r="D11" s="103" t="s">
        <v>175</v>
      </c>
      <c r="E11" s="104" t="s">
        <v>176</v>
      </c>
      <c r="F11" s="84">
        <f t="shared" si="0"/>
        <v>4.22</v>
      </c>
      <c r="G11" s="84">
        <v>4.22</v>
      </c>
      <c r="H11" s="84"/>
      <c r="I11" s="84"/>
      <c r="J11" s="84"/>
      <c r="K11" s="84"/>
    </row>
    <row r="12" ht="22.9" customHeight="1" spans="1:11">
      <c r="A12" s="97" t="s">
        <v>177</v>
      </c>
      <c r="B12" s="113" t="s">
        <v>178</v>
      </c>
      <c r="C12" s="50" t="s">
        <v>179</v>
      </c>
      <c r="D12" s="34" t="s">
        <v>180</v>
      </c>
      <c r="E12" s="35" t="s">
        <v>181</v>
      </c>
      <c r="F12" s="84">
        <f t="shared" si="0"/>
        <v>40.09</v>
      </c>
      <c r="G12" s="84">
        <f>35.87+4.22</f>
        <v>40.09</v>
      </c>
      <c r="H12" s="84"/>
      <c r="I12" s="84"/>
      <c r="J12" s="84"/>
      <c r="K12" s="84"/>
    </row>
    <row r="13" ht="22.9" customHeight="1" spans="1:11">
      <c r="A13" s="97" t="s">
        <v>182</v>
      </c>
      <c r="B13" s="113" t="s">
        <v>183</v>
      </c>
      <c r="C13" s="50" t="s">
        <v>179</v>
      </c>
      <c r="D13" s="34" t="s">
        <v>184</v>
      </c>
      <c r="E13" s="35" t="s">
        <v>185</v>
      </c>
      <c r="F13" s="84">
        <f t="shared" si="0"/>
        <v>817</v>
      </c>
      <c r="G13" s="84">
        <f>687-90</f>
        <v>597</v>
      </c>
      <c r="H13" s="84">
        <v>220</v>
      </c>
      <c r="I13" s="84"/>
      <c r="J13" s="84"/>
      <c r="K13" s="84"/>
    </row>
    <row r="14" ht="22.9" customHeight="1" spans="1:11">
      <c r="A14" s="97" t="s">
        <v>186</v>
      </c>
      <c r="B14" s="113" t="s">
        <v>187</v>
      </c>
      <c r="C14" s="50" t="s">
        <v>179</v>
      </c>
      <c r="D14" s="34" t="s">
        <v>188</v>
      </c>
      <c r="E14" s="35" t="s">
        <v>189</v>
      </c>
      <c r="F14" s="84">
        <f t="shared" si="0"/>
        <v>50.63</v>
      </c>
      <c r="G14" s="84">
        <v>50.63</v>
      </c>
      <c r="H14" s="84"/>
      <c r="I14" s="84"/>
      <c r="J14" s="84"/>
      <c r="K14" s="84"/>
    </row>
    <row r="15" ht="30" customHeight="1" spans="1:11">
      <c r="A15" s="120">
        <v>229</v>
      </c>
      <c r="B15" s="121" t="s">
        <v>190</v>
      </c>
      <c r="C15" s="33" t="s">
        <v>187</v>
      </c>
      <c r="D15" s="50">
        <v>2290402</v>
      </c>
      <c r="E15" s="35" t="s">
        <v>191</v>
      </c>
      <c r="F15" s="84">
        <f t="shared" si="0"/>
        <v>6709.86</v>
      </c>
      <c r="G15" s="84"/>
      <c r="H15" s="84">
        <v>6709.86</v>
      </c>
      <c r="I15" s="84"/>
      <c r="J15" s="84"/>
      <c r="K15" s="84"/>
    </row>
    <row r="16" ht="22" customHeight="1" spans="1:11">
      <c r="A16" s="120" t="s">
        <v>182</v>
      </c>
      <c r="B16" s="121" t="s">
        <v>183</v>
      </c>
      <c r="C16" s="33" t="s">
        <v>168</v>
      </c>
      <c r="D16" s="50">
        <v>2130305</v>
      </c>
      <c r="E16" s="35" t="s">
        <v>192</v>
      </c>
      <c r="F16" s="84">
        <f t="shared" si="0"/>
        <v>5000</v>
      </c>
      <c r="G16" s="84"/>
      <c r="H16" s="84">
        <v>5000</v>
      </c>
      <c r="I16" s="84"/>
      <c r="J16" s="84"/>
      <c r="K16" s="8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0" sqref="A10:K11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9" width="7.12962962962963" customWidth="1"/>
    <col min="10" max="10" width="8.5" customWidth="1"/>
    <col min="11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1">
      <c r="A1" s="8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32</v>
      </c>
      <c r="T3" s="7"/>
    </row>
    <row r="4" ht="19.9" customHeight="1" spans="1:20">
      <c r="A4" s="76" t="s">
        <v>156</v>
      </c>
      <c r="B4" s="76"/>
      <c r="C4" s="76"/>
      <c r="D4" s="76" t="s">
        <v>193</v>
      </c>
      <c r="E4" s="76" t="s">
        <v>194</v>
      </c>
      <c r="F4" s="76" t="s">
        <v>195</v>
      </c>
      <c r="G4" s="76" t="s">
        <v>196</v>
      </c>
      <c r="H4" s="76" t="s">
        <v>197</v>
      </c>
      <c r="I4" s="76" t="s">
        <v>198</v>
      </c>
      <c r="J4" s="76" t="s">
        <v>199</v>
      </c>
      <c r="K4" s="76" t="s">
        <v>200</v>
      </c>
      <c r="L4" s="76" t="s">
        <v>201</v>
      </c>
      <c r="M4" s="76" t="s">
        <v>202</v>
      </c>
      <c r="N4" s="76" t="s">
        <v>203</v>
      </c>
      <c r="O4" s="76" t="s">
        <v>204</v>
      </c>
      <c r="P4" s="76" t="s">
        <v>205</v>
      </c>
      <c r="Q4" s="76" t="s">
        <v>206</v>
      </c>
      <c r="R4" s="76" t="s">
        <v>207</v>
      </c>
      <c r="S4" s="76" t="s">
        <v>208</v>
      </c>
      <c r="T4" s="76" t="s">
        <v>209</v>
      </c>
    </row>
    <row r="5" ht="20.65" customHeight="1" spans="1:20">
      <c r="A5" s="76" t="s">
        <v>164</v>
      </c>
      <c r="B5" s="76" t="s">
        <v>165</v>
      </c>
      <c r="C5" s="76" t="s">
        <v>166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</row>
    <row r="6" ht="22.9" customHeight="1" spans="1:20">
      <c r="A6" s="77"/>
      <c r="B6" s="77"/>
      <c r="C6" s="77"/>
      <c r="D6" s="77"/>
      <c r="E6" s="77" t="s">
        <v>135</v>
      </c>
      <c r="F6" s="78">
        <f>F7</f>
        <v>12691.5</v>
      </c>
      <c r="G6" s="78">
        <f>G7</f>
        <v>869.84</v>
      </c>
      <c r="H6" s="78">
        <f>H7</f>
        <v>111.8</v>
      </c>
      <c r="I6" s="78"/>
      <c r="J6" s="78">
        <f>J7</f>
        <v>11709.86</v>
      </c>
      <c r="K6" s="78"/>
      <c r="L6" s="78"/>
      <c r="M6" s="78"/>
      <c r="N6" s="78"/>
      <c r="O6" s="78"/>
      <c r="P6" s="78"/>
      <c r="Q6" s="78"/>
      <c r="R6" s="78"/>
      <c r="S6" s="78"/>
      <c r="T6" s="78"/>
    </row>
    <row r="7" ht="22.9" customHeight="1" spans="1:20">
      <c r="A7" s="107"/>
      <c r="B7" s="107"/>
      <c r="C7" s="107"/>
      <c r="D7" s="108" t="s">
        <v>153</v>
      </c>
      <c r="E7" s="108" t="s">
        <v>4</v>
      </c>
      <c r="F7" s="109">
        <f>F8</f>
        <v>12691.5</v>
      </c>
      <c r="G7" s="109">
        <f>G8</f>
        <v>869.84</v>
      </c>
      <c r="H7" s="109">
        <f>H8</f>
        <v>111.8</v>
      </c>
      <c r="I7" s="109"/>
      <c r="J7" s="109">
        <f>J8</f>
        <v>11709.86</v>
      </c>
      <c r="K7" s="109"/>
      <c r="L7" s="109"/>
      <c r="M7" s="109"/>
      <c r="N7" s="109"/>
      <c r="O7" s="109"/>
      <c r="P7" s="109"/>
      <c r="Q7" s="109"/>
      <c r="R7" s="109"/>
      <c r="S7" s="109"/>
      <c r="T7" s="109"/>
    </row>
    <row r="8" ht="22.9" customHeight="1" spans="1:20">
      <c r="A8" s="110"/>
      <c r="B8" s="110"/>
      <c r="C8" s="110"/>
      <c r="D8" s="111" t="s">
        <v>154</v>
      </c>
      <c r="E8" s="111" t="s">
        <v>155</v>
      </c>
      <c r="F8" s="112">
        <f>SUM(F9:F11)</f>
        <v>12691.5</v>
      </c>
      <c r="G8" s="112">
        <f>SUM(G9:G11)</f>
        <v>869.84</v>
      </c>
      <c r="H8" s="112">
        <f>SUM(H9:H11)</f>
        <v>111.8</v>
      </c>
      <c r="I8" s="112"/>
      <c r="J8" s="112">
        <f>SUM(J9:J11)</f>
        <v>11709.86</v>
      </c>
      <c r="K8" s="112"/>
      <c r="L8" s="112"/>
      <c r="M8" s="112"/>
      <c r="N8" s="112"/>
      <c r="O8" s="112"/>
      <c r="P8" s="112"/>
      <c r="Q8" s="112"/>
      <c r="R8" s="112"/>
      <c r="S8" s="112"/>
      <c r="T8" s="112"/>
    </row>
    <row r="9" ht="22.9" customHeight="1" spans="1:20">
      <c r="A9" s="97" t="s">
        <v>182</v>
      </c>
      <c r="B9" s="113" t="s">
        <v>183</v>
      </c>
      <c r="C9" s="50" t="s">
        <v>179</v>
      </c>
      <c r="D9" s="34">
        <v>421001</v>
      </c>
      <c r="E9" s="35" t="s">
        <v>185</v>
      </c>
      <c r="F9" s="84">
        <f>SUM(G9:K9)</f>
        <v>981.64</v>
      </c>
      <c r="G9" s="84">
        <v>869.84</v>
      </c>
      <c r="H9" s="84">
        <v>111.8</v>
      </c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</row>
    <row r="10" ht="28" customHeight="1" spans="1:20">
      <c r="A10" s="33">
        <v>229</v>
      </c>
      <c r="B10" s="33" t="s">
        <v>190</v>
      </c>
      <c r="C10" s="33" t="s">
        <v>187</v>
      </c>
      <c r="D10" s="111">
        <v>421001</v>
      </c>
      <c r="E10" s="35" t="s">
        <v>191</v>
      </c>
      <c r="F10" s="84">
        <f>SUM(G10:K10)</f>
        <v>6709.86</v>
      </c>
      <c r="G10" s="84"/>
      <c r="H10" s="84"/>
      <c r="I10" s="84"/>
      <c r="J10" s="84">
        <v>6709.86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ht="27" customHeight="1" spans="1:20">
      <c r="A11" s="33" t="s">
        <v>182</v>
      </c>
      <c r="B11" s="33" t="s">
        <v>183</v>
      </c>
      <c r="C11" s="33" t="s">
        <v>168</v>
      </c>
      <c r="D11" s="34">
        <v>421001</v>
      </c>
      <c r="E11" s="35" t="s">
        <v>192</v>
      </c>
      <c r="F11" s="84">
        <f>SUM(G11:K11)</f>
        <v>5000</v>
      </c>
      <c r="G11" s="84"/>
      <c r="H11" s="84"/>
      <c r="I11" s="84"/>
      <c r="J11" s="84">
        <v>5000</v>
      </c>
      <c r="K11" s="84"/>
      <c r="L11" s="84"/>
      <c r="M11" s="84"/>
      <c r="N11" s="84"/>
      <c r="O11" s="84"/>
      <c r="P11" s="84"/>
      <c r="Q11" s="84"/>
      <c r="R11" s="84"/>
      <c r="S11" s="84"/>
      <c r="T11" s="8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5" sqref="$A15:$XFD15"/>
    </sheetView>
  </sheetViews>
  <sheetFormatPr defaultColWidth="10" defaultRowHeight="14.4"/>
  <cols>
    <col min="1" max="2" width="4.12962962962963" customWidth="1"/>
    <col min="3" max="3" width="4.25" customWidth="1"/>
    <col min="4" max="4" width="9.37962962962963" customWidth="1"/>
    <col min="5" max="5" width="15.8796296296296" customWidth="1"/>
    <col min="6" max="6" width="10.3796296296296" customWidth="1"/>
    <col min="7" max="7" width="7.12962962962963" customWidth="1"/>
    <col min="8" max="8" width="7.37962962962963" customWidth="1"/>
    <col min="9" max="10" width="7.12962962962963" customWidth="1"/>
    <col min="11" max="11" width="10.3796296296296" customWidth="1"/>
    <col min="12" max="13" width="7.75" customWidth="1"/>
    <col min="14" max="16" width="7.12962962962963" customWidth="1"/>
    <col min="17" max="17" width="10.3796296296296" customWidth="1"/>
    <col min="18" max="21" width="7.12962962962963" customWidth="1"/>
  </cols>
  <sheetData>
    <row r="1" ht="16.35" customHeight="1" spans="1:2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ht="37.15" customHeight="1" spans="1:21">
      <c r="A2" s="88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ht="24.2" customHeight="1" spans="1:21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55" t="s">
        <v>32</v>
      </c>
      <c r="U3" s="55"/>
    </row>
    <row r="4" ht="22.35" customHeight="1" spans="1:21">
      <c r="A4" s="90" t="s">
        <v>156</v>
      </c>
      <c r="B4" s="90"/>
      <c r="C4" s="90"/>
      <c r="D4" s="90" t="s">
        <v>193</v>
      </c>
      <c r="E4" s="90" t="s">
        <v>194</v>
      </c>
      <c r="F4" s="90" t="s">
        <v>210</v>
      </c>
      <c r="G4" s="90" t="s">
        <v>159</v>
      </c>
      <c r="H4" s="90"/>
      <c r="I4" s="90"/>
      <c r="J4" s="90"/>
      <c r="K4" s="90" t="s">
        <v>160</v>
      </c>
      <c r="L4" s="90"/>
      <c r="M4" s="90"/>
      <c r="N4" s="90"/>
      <c r="O4" s="90"/>
      <c r="P4" s="90"/>
      <c r="Q4" s="90"/>
      <c r="R4" s="90"/>
      <c r="S4" s="90"/>
      <c r="T4" s="90"/>
      <c r="U4" s="90"/>
    </row>
    <row r="5" ht="59" customHeight="1" spans="1:21">
      <c r="A5" s="90" t="s">
        <v>164</v>
      </c>
      <c r="B5" s="90" t="s">
        <v>165</v>
      </c>
      <c r="C5" s="90" t="s">
        <v>166</v>
      </c>
      <c r="D5" s="90"/>
      <c r="E5" s="90"/>
      <c r="F5" s="90"/>
      <c r="G5" s="90" t="s">
        <v>135</v>
      </c>
      <c r="H5" s="90" t="s">
        <v>211</v>
      </c>
      <c r="I5" s="90" t="s">
        <v>212</v>
      </c>
      <c r="J5" s="90" t="s">
        <v>204</v>
      </c>
      <c r="K5" s="90" t="s">
        <v>135</v>
      </c>
      <c r="L5" s="90" t="s">
        <v>213</v>
      </c>
      <c r="M5" s="90" t="s">
        <v>214</v>
      </c>
      <c r="N5" s="90" t="s">
        <v>215</v>
      </c>
      <c r="O5" s="90" t="s">
        <v>206</v>
      </c>
      <c r="P5" s="90" t="s">
        <v>216</v>
      </c>
      <c r="Q5" s="90" t="s">
        <v>217</v>
      </c>
      <c r="R5" s="90" t="s">
        <v>218</v>
      </c>
      <c r="S5" s="90" t="s">
        <v>202</v>
      </c>
      <c r="T5" s="90" t="s">
        <v>205</v>
      </c>
      <c r="U5" s="90" t="s">
        <v>209</v>
      </c>
    </row>
    <row r="6" ht="22.9" customHeight="1" spans="1:21">
      <c r="A6" s="91"/>
      <c r="B6" s="91"/>
      <c r="C6" s="91"/>
      <c r="D6" s="91"/>
      <c r="E6" s="91" t="s">
        <v>135</v>
      </c>
      <c r="F6" s="92">
        <f t="shared" ref="F6:F15" si="0">G6+K6</f>
        <v>5981.64</v>
      </c>
      <c r="G6" s="93">
        <f>G7</f>
        <v>761.64</v>
      </c>
      <c r="H6" s="93">
        <f>H7</f>
        <v>679.84</v>
      </c>
      <c r="I6" s="93">
        <f>I7</f>
        <v>81.8</v>
      </c>
      <c r="J6" s="93">
        <f>J7</f>
        <v>0</v>
      </c>
      <c r="K6" s="101">
        <f>SUM(L6:U6)</f>
        <v>5220</v>
      </c>
      <c r="L6" s="93">
        <f>L7</f>
        <v>190</v>
      </c>
      <c r="M6" s="93">
        <f>M7</f>
        <v>30</v>
      </c>
      <c r="N6" s="93"/>
      <c r="O6" s="93"/>
      <c r="P6" s="93"/>
      <c r="Q6" s="93">
        <f>Q7</f>
        <v>5000</v>
      </c>
      <c r="R6" s="93"/>
      <c r="S6" s="93"/>
      <c r="T6" s="93"/>
      <c r="U6" s="93"/>
    </row>
    <row r="7" ht="22.9" customHeight="1" spans="1:21">
      <c r="A7" s="91"/>
      <c r="B7" s="91"/>
      <c r="C7" s="91"/>
      <c r="D7" s="94" t="s">
        <v>153</v>
      </c>
      <c r="E7" s="94" t="s">
        <v>4</v>
      </c>
      <c r="F7" s="92">
        <f t="shared" si="0"/>
        <v>5981.64</v>
      </c>
      <c r="G7" s="93">
        <f>G8</f>
        <v>761.64</v>
      </c>
      <c r="H7" s="93">
        <f>H8</f>
        <v>679.84</v>
      </c>
      <c r="I7" s="93">
        <f>I8</f>
        <v>81.8</v>
      </c>
      <c r="J7" s="93">
        <f>J8</f>
        <v>0</v>
      </c>
      <c r="K7" s="101">
        <f>SUM(L7:U7)</f>
        <v>5220</v>
      </c>
      <c r="L7" s="93">
        <f>L8</f>
        <v>190</v>
      </c>
      <c r="M7" s="93">
        <f>M8</f>
        <v>30</v>
      </c>
      <c r="N7" s="93"/>
      <c r="O7" s="93"/>
      <c r="P7" s="93"/>
      <c r="Q7" s="93">
        <f>Q8</f>
        <v>5000</v>
      </c>
      <c r="R7" s="93"/>
      <c r="S7" s="93"/>
      <c r="T7" s="93"/>
      <c r="U7" s="93"/>
    </row>
    <row r="8" ht="22.9" customHeight="1" spans="1:21">
      <c r="A8" s="95"/>
      <c r="B8" s="95"/>
      <c r="C8" s="95"/>
      <c r="D8" s="96" t="s">
        <v>154</v>
      </c>
      <c r="E8" s="96" t="s">
        <v>155</v>
      </c>
      <c r="F8" s="92">
        <f t="shared" si="0"/>
        <v>5981.64</v>
      </c>
      <c r="G8" s="93">
        <f t="shared" ref="G8:M8" si="1">SUM(G9:G15)</f>
        <v>761.64</v>
      </c>
      <c r="H8" s="93">
        <f t="shared" si="1"/>
        <v>679.84</v>
      </c>
      <c r="I8" s="93">
        <f t="shared" si="1"/>
        <v>81.8</v>
      </c>
      <c r="J8" s="93">
        <f t="shared" si="1"/>
        <v>0</v>
      </c>
      <c r="K8" s="93">
        <f t="shared" si="1"/>
        <v>5220</v>
      </c>
      <c r="L8" s="93">
        <f t="shared" si="1"/>
        <v>190</v>
      </c>
      <c r="M8" s="93">
        <f t="shared" si="1"/>
        <v>30</v>
      </c>
      <c r="N8" s="93"/>
      <c r="O8" s="93"/>
      <c r="P8" s="93"/>
      <c r="Q8" s="93">
        <f>SUM(Q9:Q15)</f>
        <v>5000</v>
      </c>
      <c r="R8" s="93"/>
      <c r="S8" s="93"/>
      <c r="T8" s="93"/>
      <c r="U8" s="93"/>
    </row>
    <row r="9" ht="22.9" customHeight="1" spans="1:21">
      <c r="A9" s="97" t="s">
        <v>182</v>
      </c>
      <c r="B9" s="97" t="s">
        <v>183</v>
      </c>
      <c r="C9" s="97" t="s">
        <v>179</v>
      </c>
      <c r="D9" s="98" t="s">
        <v>219</v>
      </c>
      <c r="E9" s="99" t="s">
        <v>185</v>
      </c>
      <c r="F9" s="100">
        <f t="shared" si="0"/>
        <v>817</v>
      </c>
      <c r="G9" s="101">
        <f t="shared" ref="G9:G14" si="2">SUM(H9:J9)</f>
        <v>597</v>
      </c>
      <c r="H9" s="101">
        <v>515.2</v>
      </c>
      <c r="I9" s="101">
        <v>81.8</v>
      </c>
      <c r="J9" s="101"/>
      <c r="K9" s="101">
        <f>SUM(L9:U9)</f>
        <v>220</v>
      </c>
      <c r="L9" s="101">
        <v>190</v>
      </c>
      <c r="M9" s="101">
        <v>30</v>
      </c>
      <c r="N9" s="101"/>
      <c r="O9" s="101"/>
      <c r="P9" s="101"/>
      <c r="Q9" s="101"/>
      <c r="R9" s="101"/>
      <c r="S9" s="101"/>
      <c r="T9" s="101"/>
      <c r="U9" s="101"/>
    </row>
    <row r="10" ht="29" customHeight="1" spans="1:21">
      <c r="A10" s="97" t="s">
        <v>167</v>
      </c>
      <c r="B10" s="97" t="s">
        <v>168</v>
      </c>
      <c r="C10" s="97" t="s">
        <v>168</v>
      </c>
      <c r="D10" s="98" t="s">
        <v>219</v>
      </c>
      <c r="E10" s="99" t="s">
        <v>170</v>
      </c>
      <c r="F10" s="100">
        <f t="shared" si="0"/>
        <v>67.51</v>
      </c>
      <c r="G10" s="101">
        <f t="shared" si="2"/>
        <v>67.51</v>
      </c>
      <c r="H10" s="101">
        <v>67.51</v>
      </c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</row>
    <row r="11" ht="29" customHeight="1" spans="1:21">
      <c r="A11" s="102" t="s">
        <v>167</v>
      </c>
      <c r="B11" s="102" t="s">
        <v>168</v>
      </c>
      <c r="C11" s="102" t="s">
        <v>171</v>
      </c>
      <c r="D11" s="103" t="s">
        <v>219</v>
      </c>
      <c r="E11" s="104" t="s">
        <v>173</v>
      </c>
      <c r="F11" s="100">
        <f t="shared" si="0"/>
        <v>2.19</v>
      </c>
      <c r="G11" s="101">
        <f t="shared" si="2"/>
        <v>2.19</v>
      </c>
      <c r="H11" s="105">
        <v>2.19</v>
      </c>
      <c r="I11" s="105"/>
      <c r="J11" s="105"/>
      <c r="K11" s="101"/>
      <c r="L11" s="105"/>
      <c r="M11" s="105"/>
      <c r="N11" s="105"/>
      <c r="O11" s="105"/>
      <c r="P11" s="105"/>
      <c r="Q11" s="105"/>
      <c r="R11" s="105"/>
      <c r="S11" s="105"/>
      <c r="T11" s="105"/>
      <c r="U11" s="105"/>
    </row>
    <row r="12" ht="26" customHeight="1" spans="1:21">
      <c r="A12" s="50" t="s">
        <v>167</v>
      </c>
      <c r="B12" s="50" t="s">
        <v>174</v>
      </c>
      <c r="C12" s="50" t="s">
        <v>174</v>
      </c>
      <c r="D12" s="34" t="s">
        <v>219</v>
      </c>
      <c r="E12" s="35" t="s">
        <v>176</v>
      </c>
      <c r="F12" s="100">
        <f t="shared" si="0"/>
        <v>4.22</v>
      </c>
      <c r="G12" s="101">
        <f t="shared" si="2"/>
        <v>4.22</v>
      </c>
      <c r="H12" s="52">
        <v>4.22</v>
      </c>
      <c r="I12" s="52"/>
      <c r="J12" s="52"/>
      <c r="K12" s="101"/>
      <c r="L12" s="52"/>
      <c r="M12" s="52"/>
      <c r="N12" s="52"/>
      <c r="O12" s="52"/>
      <c r="P12" s="52"/>
      <c r="Q12" s="52"/>
      <c r="R12" s="52"/>
      <c r="S12" s="52"/>
      <c r="T12" s="52"/>
      <c r="U12" s="52"/>
    </row>
    <row r="13" ht="22.9" customHeight="1" spans="1:21">
      <c r="A13" s="50" t="s">
        <v>177</v>
      </c>
      <c r="B13" s="50" t="s">
        <v>178</v>
      </c>
      <c r="C13" s="50" t="s">
        <v>179</v>
      </c>
      <c r="D13" s="34" t="s">
        <v>219</v>
      </c>
      <c r="E13" s="35" t="s">
        <v>181</v>
      </c>
      <c r="F13" s="100">
        <f t="shared" si="0"/>
        <v>40.09</v>
      </c>
      <c r="G13" s="101">
        <f t="shared" si="2"/>
        <v>40.09</v>
      </c>
      <c r="H13" s="52">
        <v>40.09</v>
      </c>
      <c r="I13" s="52"/>
      <c r="J13" s="52"/>
      <c r="K13" s="101"/>
      <c r="L13" s="52"/>
      <c r="M13" s="52"/>
      <c r="N13" s="52"/>
      <c r="O13" s="52"/>
      <c r="P13" s="52"/>
      <c r="Q13" s="52"/>
      <c r="R13" s="52"/>
      <c r="S13" s="52"/>
      <c r="T13" s="52"/>
      <c r="U13" s="52"/>
    </row>
    <row r="14" ht="22.9" customHeight="1" spans="1:21">
      <c r="A14" s="50" t="s">
        <v>186</v>
      </c>
      <c r="B14" s="50" t="s">
        <v>187</v>
      </c>
      <c r="C14" s="50" t="s">
        <v>179</v>
      </c>
      <c r="D14" s="34" t="s">
        <v>219</v>
      </c>
      <c r="E14" s="35" t="s">
        <v>189</v>
      </c>
      <c r="F14" s="100">
        <f t="shared" si="0"/>
        <v>50.63</v>
      </c>
      <c r="G14" s="101">
        <f t="shared" si="2"/>
        <v>50.63</v>
      </c>
      <c r="H14" s="52">
        <v>50.63</v>
      </c>
      <c r="I14" s="52"/>
      <c r="J14" s="52"/>
      <c r="K14" s="101"/>
      <c r="L14" s="52"/>
      <c r="M14" s="52"/>
      <c r="N14" s="52"/>
      <c r="O14" s="52"/>
      <c r="P14" s="52"/>
      <c r="Q14" s="52"/>
      <c r="R14" s="52"/>
      <c r="S14" s="52"/>
      <c r="T14" s="52"/>
      <c r="U14" s="52"/>
    </row>
    <row r="15" ht="38" customHeight="1" spans="1:21">
      <c r="A15" s="33" t="s">
        <v>182</v>
      </c>
      <c r="B15" s="33" t="s">
        <v>183</v>
      </c>
      <c r="C15" s="33" t="s">
        <v>168</v>
      </c>
      <c r="D15" s="34" t="s">
        <v>219</v>
      </c>
      <c r="E15" s="35" t="s">
        <v>192</v>
      </c>
      <c r="F15" s="100">
        <f t="shared" si="0"/>
        <v>5000</v>
      </c>
      <c r="G15" s="106"/>
      <c r="H15" s="106"/>
      <c r="I15" s="106"/>
      <c r="J15" s="106"/>
      <c r="K15" s="101">
        <f>SUM(L15:U15)</f>
        <v>5000</v>
      </c>
      <c r="L15" s="106"/>
      <c r="M15" s="106"/>
      <c r="N15" s="106"/>
      <c r="O15" s="106"/>
      <c r="P15" s="106"/>
      <c r="Q15" s="101">
        <v>5000</v>
      </c>
      <c r="R15" s="106"/>
      <c r="S15" s="106"/>
      <c r="T15" s="106"/>
      <c r="U15" s="106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0" workbookViewId="0">
      <selection activeCell="D19" sqref="D19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1">
      <c r="A1" s="8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" t="s">
        <v>31</v>
      </c>
      <c r="B3" s="2"/>
      <c r="C3" s="2"/>
      <c r="D3" s="7" t="s">
        <v>32</v>
      </c>
      <c r="E3" s="8"/>
    </row>
    <row r="4" ht="20.25" customHeight="1" spans="1:5">
      <c r="A4" s="3" t="s">
        <v>33</v>
      </c>
      <c r="B4" s="3"/>
      <c r="C4" s="3" t="s">
        <v>34</v>
      </c>
      <c r="D4" s="3"/>
      <c r="E4" s="23"/>
    </row>
    <row r="5" ht="20.25" customHeight="1" spans="1:5">
      <c r="A5" s="3" t="s">
        <v>35</v>
      </c>
      <c r="B5" s="3" t="s">
        <v>36</v>
      </c>
      <c r="C5" s="3" t="s">
        <v>35</v>
      </c>
      <c r="D5" s="3" t="s">
        <v>36</v>
      </c>
      <c r="E5" s="23"/>
    </row>
    <row r="6" ht="20.25" customHeight="1" spans="1:5">
      <c r="A6" s="20" t="s">
        <v>220</v>
      </c>
      <c r="B6" s="26">
        <f>B7</f>
        <v>5981.64</v>
      </c>
      <c r="C6" s="20" t="s">
        <v>221</v>
      </c>
      <c r="D6" s="41">
        <f>SUM(D7:D36)</f>
        <v>12691.5</v>
      </c>
      <c r="E6" s="24"/>
    </row>
    <row r="7" ht="20.25" customHeight="1" spans="1:5">
      <c r="A7" s="4" t="s">
        <v>222</v>
      </c>
      <c r="B7" s="5">
        <f>B8+B9</f>
        <v>5981.64</v>
      </c>
      <c r="C7" s="4" t="s">
        <v>41</v>
      </c>
      <c r="D7" s="30"/>
      <c r="E7" s="24"/>
    </row>
    <row r="8" ht="20.25" customHeight="1" spans="1:5">
      <c r="A8" s="4" t="s">
        <v>223</v>
      </c>
      <c r="B8" s="5">
        <v>5891.64</v>
      </c>
      <c r="C8" s="4" t="s">
        <v>45</v>
      </c>
      <c r="D8" s="30"/>
      <c r="E8" s="24"/>
    </row>
    <row r="9" ht="31.15" customHeight="1" spans="1:5">
      <c r="A9" s="4" t="s">
        <v>48</v>
      </c>
      <c r="B9" s="5">
        <v>90</v>
      </c>
      <c r="C9" s="4" t="s">
        <v>49</v>
      </c>
      <c r="D9" s="30"/>
      <c r="E9" s="24"/>
    </row>
    <row r="10" ht="20.25" customHeight="1" spans="1:5">
      <c r="A10" s="4" t="s">
        <v>224</v>
      </c>
      <c r="B10" s="5"/>
      <c r="C10" s="4" t="s">
        <v>53</v>
      </c>
      <c r="D10" s="30"/>
      <c r="E10" s="24"/>
    </row>
    <row r="11" ht="20.25" customHeight="1" spans="1:5">
      <c r="A11" s="4" t="s">
        <v>225</v>
      </c>
      <c r="B11" s="5"/>
      <c r="C11" s="4" t="s">
        <v>57</v>
      </c>
      <c r="D11" s="30"/>
      <c r="E11" s="24"/>
    </row>
    <row r="12" ht="20.25" customHeight="1" spans="1:5">
      <c r="A12" s="4" t="s">
        <v>226</v>
      </c>
      <c r="B12" s="5"/>
      <c r="C12" s="4" t="s">
        <v>61</v>
      </c>
      <c r="D12" s="30"/>
      <c r="E12" s="24"/>
    </row>
    <row r="13" ht="20.25" customHeight="1" spans="1:5">
      <c r="A13" s="20" t="s">
        <v>227</v>
      </c>
      <c r="B13" s="26">
        <f>SUM(B14:B17)</f>
        <v>6709.86</v>
      </c>
      <c r="C13" s="4" t="s">
        <v>65</v>
      </c>
      <c r="D13" s="30"/>
      <c r="E13" s="24"/>
    </row>
    <row r="14" ht="20.25" customHeight="1" spans="1:5">
      <c r="A14" s="4" t="s">
        <v>222</v>
      </c>
      <c r="B14" s="5"/>
      <c r="C14" s="4" t="s">
        <v>69</v>
      </c>
      <c r="D14" s="30">
        <v>73.92</v>
      </c>
      <c r="E14" s="24"/>
    </row>
    <row r="15" ht="20.25" customHeight="1" spans="1:5">
      <c r="A15" s="4" t="s">
        <v>224</v>
      </c>
      <c r="B15" s="5">
        <v>6709.86</v>
      </c>
      <c r="C15" s="4" t="s">
        <v>73</v>
      </c>
      <c r="D15" s="30"/>
      <c r="E15" s="24"/>
    </row>
    <row r="16" ht="20.25" customHeight="1" spans="1:5">
      <c r="A16" s="4" t="s">
        <v>225</v>
      </c>
      <c r="B16" s="5"/>
      <c r="C16" s="4" t="s">
        <v>77</v>
      </c>
      <c r="D16" s="30">
        <v>40.08</v>
      </c>
      <c r="E16" s="24"/>
    </row>
    <row r="17" ht="20.25" customHeight="1" spans="1:5">
      <c r="A17" s="4" t="s">
        <v>226</v>
      </c>
      <c r="B17" s="5"/>
      <c r="C17" s="4" t="s">
        <v>81</v>
      </c>
      <c r="D17" s="30"/>
      <c r="E17" s="24"/>
    </row>
    <row r="18" ht="20.25" customHeight="1" spans="1:5">
      <c r="A18" s="4"/>
      <c r="B18" s="5"/>
      <c r="C18" s="4" t="s">
        <v>85</v>
      </c>
      <c r="D18" s="30"/>
      <c r="E18" s="24"/>
    </row>
    <row r="19" ht="20.25" customHeight="1" spans="1:5">
      <c r="A19" s="4"/>
      <c r="B19" s="4"/>
      <c r="C19" s="4" t="s">
        <v>89</v>
      </c>
      <c r="D19" s="30">
        <v>12526.87</v>
      </c>
      <c r="E19" s="24"/>
    </row>
    <row r="20" ht="20.25" customHeight="1" spans="1:5">
      <c r="A20" s="4"/>
      <c r="B20" s="4"/>
      <c r="C20" s="4" t="s">
        <v>93</v>
      </c>
      <c r="D20" s="30"/>
      <c r="E20" s="24"/>
    </row>
    <row r="21" ht="20.25" customHeight="1" spans="1:5">
      <c r="A21" s="4"/>
      <c r="B21" s="4"/>
      <c r="C21" s="4" t="s">
        <v>97</v>
      </c>
      <c r="D21" s="30"/>
      <c r="E21" s="24"/>
    </row>
    <row r="22" ht="20.25" customHeight="1" spans="1:5">
      <c r="A22" s="4"/>
      <c r="B22" s="4"/>
      <c r="C22" s="4" t="s">
        <v>100</v>
      </c>
      <c r="D22" s="30"/>
      <c r="E22" s="24"/>
    </row>
    <row r="23" ht="20.25" customHeight="1" spans="1:5">
      <c r="A23" s="4"/>
      <c r="B23" s="4"/>
      <c r="C23" s="4" t="s">
        <v>103</v>
      </c>
      <c r="D23" s="30"/>
      <c r="E23" s="24"/>
    </row>
    <row r="24" ht="20.25" customHeight="1" spans="1:5">
      <c r="A24" s="4"/>
      <c r="B24" s="4"/>
      <c r="C24" s="4" t="s">
        <v>105</v>
      </c>
      <c r="D24" s="30"/>
      <c r="E24" s="24"/>
    </row>
    <row r="25" ht="20.25" customHeight="1" spans="1:5">
      <c r="A25" s="4"/>
      <c r="B25" s="4"/>
      <c r="C25" s="4" t="s">
        <v>107</v>
      </c>
      <c r="D25" s="30"/>
      <c r="E25" s="24"/>
    </row>
    <row r="26" ht="20.25" customHeight="1" spans="1:5">
      <c r="A26" s="4"/>
      <c r="B26" s="4"/>
      <c r="C26" s="4" t="s">
        <v>109</v>
      </c>
      <c r="D26" s="30">
        <v>50.63</v>
      </c>
      <c r="E26" s="24"/>
    </row>
    <row r="27" ht="20.25" customHeight="1" spans="1:5">
      <c r="A27" s="4"/>
      <c r="B27" s="4"/>
      <c r="C27" s="4" t="s">
        <v>111</v>
      </c>
      <c r="D27" s="30"/>
      <c r="E27" s="24"/>
    </row>
    <row r="28" ht="20.25" customHeight="1" spans="1:5">
      <c r="A28" s="4"/>
      <c r="B28" s="4"/>
      <c r="C28" s="4" t="s">
        <v>113</v>
      </c>
      <c r="D28" s="30"/>
      <c r="E28" s="24"/>
    </row>
    <row r="29" ht="20.25" customHeight="1" spans="1:5">
      <c r="A29" s="4"/>
      <c r="B29" s="4"/>
      <c r="C29" s="4" t="s">
        <v>115</v>
      </c>
      <c r="D29" s="30"/>
      <c r="E29" s="24"/>
    </row>
    <row r="30" ht="20.25" customHeight="1" spans="1:5">
      <c r="A30" s="4"/>
      <c r="B30" s="4"/>
      <c r="C30" s="4" t="s">
        <v>117</v>
      </c>
      <c r="D30" s="30"/>
      <c r="E30" s="24"/>
    </row>
    <row r="31" ht="20.25" customHeight="1" spans="1:5">
      <c r="A31" s="4"/>
      <c r="B31" s="4"/>
      <c r="C31" s="4" t="s">
        <v>119</v>
      </c>
      <c r="D31" s="30"/>
      <c r="E31" s="24"/>
    </row>
    <row r="32" ht="20.25" customHeight="1" spans="1:5">
      <c r="A32" s="4"/>
      <c r="B32" s="4"/>
      <c r="C32" s="4" t="s">
        <v>121</v>
      </c>
      <c r="D32" s="30"/>
      <c r="E32" s="24"/>
    </row>
    <row r="33" ht="20.25" customHeight="1" spans="1:5">
      <c r="A33" s="4"/>
      <c r="B33" s="4"/>
      <c r="C33" s="4" t="s">
        <v>123</v>
      </c>
      <c r="D33" s="30"/>
      <c r="E33" s="24"/>
    </row>
    <row r="34" ht="20.25" customHeight="1" spans="1:5">
      <c r="A34" s="4"/>
      <c r="B34" s="4"/>
      <c r="C34" s="4" t="s">
        <v>124</v>
      </c>
      <c r="D34" s="30"/>
      <c r="E34" s="24"/>
    </row>
    <row r="35" ht="20.25" customHeight="1" spans="1:5">
      <c r="A35" s="4"/>
      <c r="B35" s="4"/>
      <c r="C35" s="4" t="s">
        <v>125</v>
      </c>
      <c r="D35" s="30"/>
      <c r="E35" s="24"/>
    </row>
    <row r="36" ht="20.25" customHeight="1" spans="1:5">
      <c r="A36" s="4"/>
      <c r="B36" s="4"/>
      <c r="C36" s="4" t="s">
        <v>126</v>
      </c>
      <c r="D36" s="30"/>
      <c r="E36" s="24"/>
    </row>
    <row r="37" ht="20.25" customHeight="1" spans="1:5">
      <c r="A37" s="4"/>
      <c r="B37" s="4"/>
      <c r="C37" s="4"/>
      <c r="D37" s="4"/>
      <c r="E37" s="24"/>
    </row>
    <row r="38" ht="20.25" customHeight="1" spans="1:5">
      <c r="A38" s="20"/>
      <c r="B38" s="20"/>
      <c r="C38" s="20" t="s">
        <v>228</v>
      </c>
      <c r="D38" s="26"/>
      <c r="E38" s="85"/>
    </row>
    <row r="39" ht="20.25" customHeight="1" spans="1:5">
      <c r="A39" s="20"/>
      <c r="B39" s="20"/>
      <c r="C39" s="20"/>
      <c r="D39" s="20"/>
      <c r="E39" s="85"/>
    </row>
    <row r="40" ht="20.25" customHeight="1" spans="1:5">
      <c r="A40" s="25" t="s">
        <v>229</v>
      </c>
      <c r="B40" s="26">
        <f>B6+B13</f>
        <v>12691.5</v>
      </c>
      <c r="C40" s="25" t="s">
        <v>230</v>
      </c>
      <c r="D40" s="41">
        <f>D6+D38</f>
        <v>12691.5</v>
      </c>
      <c r="E40" s="8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opLeftCell="D2" workbookViewId="0">
      <selection activeCell="J5" sqref="J5:J6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5" width="16.3796296296296" customWidth="1"/>
    <col min="6" max="6" width="11.8796296296296" customWidth="1"/>
    <col min="7" max="7" width="11.5" customWidth="1"/>
    <col min="8" max="8" width="12.5" customWidth="1"/>
    <col min="9" max="9" width="14.6296296296296" customWidth="1"/>
    <col min="10" max="10" width="15.25" customWidth="1"/>
    <col min="11" max="11" width="19" customWidth="1"/>
  </cols>
  <sheetData>
    <row r="1" ht="16.35" customHeight="1" spans="1:4">
      <c r="A1" s="8"/>
      <c r="D1" s="8"/>
    </row>
    <row r="2" ht="43.15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2" t="s">
        <v>31</v>
      </c>
      <c r="B3" s="2"/>
      <c r="C3" s="2"/>
      <c r="D3" s="2"/>
      <c r="E3" s="2"/>
      <c r="F3" s="2"/>
      <c r="G3" s="2"/>
      <c r="H3" s="2"/>
      <c r="I3" s="2"/>
      <c r="J3" s="7" t="s">
        <v>32</v>
      </c>
      <c r="K3" s="7"/>
    </row>
    <row r="4" ht="24.95" customHeight="1" spans="1:11">
      <c r="A4" s="76" t="s">
        <v>156</v>
      </c>
      <c r="B4" s="76"/>
      <c r="C4" s="76"/>
      <c r="D4" s="76" t="s">
        <v>157</v>
      </c>
      <c r="E4" s="76" t="s">
        <v>158</v>
      </c>
      <c r="F4" s="76" t="s">
        <v>135</v>
      </c>
      <c r="G4" s="76" t="s">
        <v>159</v>
      </c>
      <c r="H4" s="76"/>
      <c r="I4" s="76"/>
      <c r="J4" s="76"/>
      <c r="K4" s="76" t="s">
        <v>160</v>
      </c>
    </row>
    <row r="5" ht="20.65" customHeight="1" spans="1:11">
      <c r="A5" s="76"/>
      <c r="B5" s="76"/>
      <c r="C5" s="76"/>
      <c r="D5" s="76"/>
      <c r="E5" s="76"/>
      <c r="F5" s="76"/>
      <c r="G5" s="76" t="s">
        <v>137</v>
      </c>
      <c r="H5" s="76" t="s">
        <v>231</v>
      </c>
      <c r="I5" s="76"/>
      <c r="J5" s="76" t="s">
        <v>232</v>
      </c>
      <c r="K5" s="76"/>
    </row>
    <row r="6" ht="28.5" customHeight="1" spans="1:11">
      <c r="A6" s="76" t="s">
        <v>164</v>
      </c>
      <c r="B6" s="76" t="s">
        <v>165</v>
      </c>
      <c r="C6" s="76" t="s">
        <v>166</v>
      </c>
      <c r="D6" s="76"/>
      <c r="E6" s="76"/>
      <c r="F6" s="76"/>
      <c r="G6" s="76"/>
      <c r="H6" s="76" t="s">
        <v>211</v>
      </c>
      <c r="I6" s="76" t="s">
        <v>204</v>
      </c>
      <c r="J6" s="76"/>
      <c r="K6" s="76"/>
    </row>
    <row r="7" ht="22.9" customHeight="1" spans="1:11">
      <c r="A7" s="40"/>
      <c r="B7" s="40"/>
      <c r="C7" s="40"/>
      <c r="D7" s="77"/>
      <c r="E7" s="77" t="s">
        <v>135</v>
      </c>
      <c r="F7" s="78">
        <f>F8</f>
        <v>5981.64</v>
      </c>
      <c r="G7" s="78">
        <f>G8</f>
        <v>761.64</v>
      </c>
      <c r="H7" s="78">
        <f>H8</f>
        <v>679.84</v>
      </c>
      <c r="I7" s="78"/>
      <c r="J7" s="78">
        <f>J8</f>
        <v>81.8</v>
      </c>
      <c r="K7" s="78">
        <f>K8</f>
        <v>5220</v>
      </c>
    </row>
    <row r="8" ht="22.9" customHeight="1" spans="1:11">
      <c r="A8" s="40"/>
      <c r="B8" s="40"/>
      <c r="C8" s="40"/>
      <c r="D8" s="79" t="s">
        <v>153</v>
      </c>
      <c r="E8" s="79" t="s">
        <v>4</v>
      </c>
      <c r="F8" s="78">
        <f>F9</f>
        <v>5981.64</v>
      </c>
      <c r="G8" s="78">
        <f>G9</f>
        <v>761.64</v>
      </c>
      <c r="H8" s="78">
        <f>H9</f>
        <v>679.84</v>
      </c>
      <c r="I8" s="78"/>
      <c r="J8" s="78">
        <f>J9</f>
        <v>81.8</v>
      </c>
      <c r="K8" s="78">
        <f>K9</f>
        <v>5220</v>
      </c>
    </row>
    <row r="9" ht="22.9" customHeight="1" spans="1:11">
      <c r="A9" s="40"/>
      <c r="B9" s="40"/>
      <c r="C9" s="40"/>
      <c r="D9" s="80" t="s">
        <v>154</v>
      </c>
      <c r="E9" s="80" t="s">
        <v>155</v>
      </c>
      <c r="F9" s="78">
        <f>SUM(F10:F16)</f>
        <v>5981.64</v>
      </c>
      <c r="G9" s="78">
        <f>SUM(G10:G16)</f>
        <v>761.64</v>
      </c>
      <c r="H9" s="78">
        <f>SUM(H10:H16)</f>
        <v>679.84</v>
      </c>
      <c r="I9" s="78"/>
      <c r="J9" s="78">
        <f>SUM(J10:J16)</f>
        <v>81.8</v>
      </c>
      <c r="K9" s="78">
        <f>SUM(K10:K16)</f>
        <v>5220</v>
      </c>
    </row>
    <row r="10" ht="22.9" customHeight="1" spans="1:11">
      <c r="A10" s="81" t="s">
        <v>167</v>
      </c>
      <c r="B10" s="81" t="s">
        <v>168</v>
      </c>
      <c r="C10" s="81" t="s">
        <v>168</v>
      </c>
      <c r="D10" s="82" t="s">
        <v>233</v>
      </c>
      <c r="E10" s="40" t="s">
        <v>170</v>
      </c>
      <c r="F10" s="78">
        <f t="shared" ref="F10:F17" si="0">G10+K10</f>
        <v>67.51</v>
      </c>
      <c r="G10" s="78">
        <f t="shared" ref="G10:G17" si="1">SUM(H10:J10)</f>
        <v>67.51</v>
      </c>
      <c r="H10" s="83">
        <v>67.51</v>
      </c>
      <c r="I10" s="83"/>
      <c r="J10" s="83"/>
      <c r="K10" s="83"/>
    </row>
    <row r="11" ht="22.9" customHeight="1" spans="1:11">
      <c r="A11" s="81" t="s">
        <v>167</v>
      </c>
      <c r="B11" s="81" t="s">
        <v>168</v>
      </c>
      <c r="C11" s="81" t="s">
        <v>171</v>
      </c>
      <c r="D11" s="82" t="s">
        <v>234</v>
      </c>
      <c r="E11" s="40" t="s">
        <v>173</v>
      </c>
      <c r="F11" s="78">
        <f t="shared" si="0"/>
        <v>2.19</v>
      </c>
      <c r="G11" s="78">
        <f t="shared" si="1"/>
        <v>2.19</v>
      </c>
      <c r="H11" s="83">
        <v>2.19</v>
      </c>
      <c r="I11" s="83"/>
      <c r="J11" s="83"/>
      <c r="K11" s="83"/>
    </row>
    <row r="12" ht="22.9" customHeight="1" spans="1:11">
      <c r="A12" s="81" t="s">
        <v>167</v>
      </c>
      <c r="B12" s="81" t="s">
        <v>174</v>
      </c>
      <c r="C12" s="81" t="s">
        <v>174</v>
      </c>
      <c r="D12" s="82" t="s">
        <v>235</v>
      </c>
      <c r="E12" s="40" t="s">
        <v>176</v>
      </c>
      <c r="F12" s="78">
        <f t="shared" si="0"/>
        <v>4.22</v>
      </c>
      <c r="G12" s="78">
        <f t="shared" si="1"/>
        <v>4.22</v>
      </c>
      <c r="H12" s="83">
        <v>4.22</v>
      </c>
      <c r="I12" s="83"/>
      <c r="J12" s="83"/>
      <c r="K12" s="83"/>
    </row>
    <row r="13" ht="22.9" customHeight="1" spans="1:11">
      <c r="A13" s="81" t="s">
        <v>177</v>
      </c>
      <c r="B13" s="81" t="s">
        <v>178</v>
      </c>
      <c r="C13" s="81" t="s">
        <v>179</v>
      </c>
      <c r="D13" s="82" t="s">
        <v>236</v>
      </c>
      <c r="E13" s="40" t="s">
        <v>181</v>
      </c>
      <c r="F13" s="78">
        <f t="shared" si="0"/>
        <v>40.09</v>
      </c>
      <c r="G13" s="78">
        <f t="shared" si="1"/>
        <v>40.09</v>
      </c>
      <c r="H13" s="83">
        <v>40.09</v>
      </c>
      <c r="I13" s="83"/>
      <c r="J13" s="83"/>
      <c r="K13" s="83"/>
    </row>
    <row r="14" ht="22.9" customHeight="1" spans="1:11">
      <c r="A14" s="81" t="s">
        <v>182</v>
      </c>
      <c r="B14" s="81" t="s">
        <v>183</v>
      </c>
      <c r="C14" s="81" t="s">
        <v>179</v>
      </c>
      <c r="D14" s="82" t="s">
        <v>237</v>
      </c>
      <c r="E14" s="40" t="s">
        <v>185</v>
      </c>
      <c r="F14" s="78">
        <f t="shared" si="0"/>
        <v>817</v>
      </c>
      <c r="G14" s="78">
        <f t="shared" si="1"/>
        <v>597</v>
      </c>
      <c r="H14" s="83">
        <v>515.2</v>
      </c>
      <c r="I14" s="83"/>
      <c r="J14" s="83">
        <v>81.8</v>
      </c>
      <c r="K14" s="83">
        <v>220</v>
      </c>
    </row>
    <row r="15" ht="22.9" customHeight="1" spans="1:11">
      <c r="A15" s="81" t="s">
        <v>186</v>
      </c>
      <c r="B15" s="81" t="s">
        <v>187</v>
      </c>
      <c r="C15" s="81" t="s">
        <v>179</v>
      </c>
      <c r="D15" s="82" t="s">
        <v>238</v>
      </c>
      <c r="E15" s="40" t="s">
        <v>189</v>
      </c>
      <c r="F15" s="78">
        <f t="shared" si="0"/>
        <v>50.63</v>
      </c>
      <c r="G15" s="78">
        <f t="shared" si="1"/>
        <v>50.63</v>
      </c>
      <c r="H15" s="83">
        <v>50.63</v>
      </c>
      <c r="I15" s="83"/>
      <c r="J15" s="83"/>
      <c r="K15" s="83"/>
    </row>
    <row r="16" spans="4:11">
      <c r="D16" s="33" t="s">
        <v>239</v>
      </c>
      <c r="E16" s="35" t="s">
        <v>192</v>
      </c>
      <c r="F16" s="78">
        <f t="shared" si="0"/>
        <v>5000</v>
      </c>
      <c r="G16" s="78">
        <f t="shared" si="1"/>
        <v>0</v>
      </c>
      <c r="H16" s="35"/>
      <c r="I16" s="84"/>
      <c r="J16" s="84"/>
      <c r="K16" s="84">
        <v>5000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2022-04-14T00:24:00Z</dcterms:created>
  <dcterms:modified xsi:type="dcterms:W3CDTF">2024-07-17T06:21:39Z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86121B190CA4411695782C1E53255801_13</vt:lpwstr>
  </property>
  <property fmtid="{D5CDD505-2E9C-101B-9397-08002B2CF9AE}" pid="3" name="KSOProductBuildVer">
    <vt:lpwstr>2052-12.1.0.17147</vt:lpwstr>
  </property>
</Properties>
</file>