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614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 " sheetId="2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<sst xmlns="http://schemas.openxmlformats.org/spreadsheetml/2006/main" count="1672" uniqueCount="619">
  <si>
    <t>2023年部门预算公开表</t>
  </si>
  <si>
    <t>单位编码：</t>
  </si>
  <si>
    <t>412001</t>
  </si>
  <si>
    <t>单位名称：</t>
  </si>
  <si>
    <t>岳阳县住房和城乡建设局(本级)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</si>
  <si>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</si>
  <si>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</si>
  <si>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</si>
  <si>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</si>
  <si>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</si>
  <si>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</si>
  <si>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</si>
  <si>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</si>
  <si>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</si>
  <si>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</si>
  <si>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</si>
  <si>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</si>
  <si>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</si>
  <si>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</si>
  <si>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</si>
  <si>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</si>
  <si>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</si>
  <si>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</si>
  <si>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</si>
  <si>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</si>
  <si>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</si>
  <si>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</si>
  <si>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</si>
  <si>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</si>
  <si>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</si>
  <si>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</si>
  <si>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部门公开表01</t>
  </si>
  <si>
    <t>部门：412001_岳阳县住房和城乡建设局(本级)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</si>
  <si>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</si>
  <si>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</si>
  <si>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</si>
  <si>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</si>
  <si>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</si>
  <si>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</si>
  <si>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</si>
  <si>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</si>
  <si>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</si>
  <si>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</si>
  <si>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</si>
  <si>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</si>
  <si>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</si>
  <si>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</si>
  <si>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</si>
  <si>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</si>
  <si>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</si>
  <si>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</si>
  <si>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</si>
  <si>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</si>
  <si>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</si>
  <si>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</si>
  <si>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</si>
  <si>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</si>
  <si>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</si>
  <si>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</si>
  <si>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</si>
  <si>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</si>
  <si>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</si>
  <si>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</si>
  <si>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</si>
  <si>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</si>
  <si>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</si>
  <si>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</si>
  <si>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</si>
  <si>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</si>
  <si>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</si>
  <si>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</si>
  <si>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</si>
  <si>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</si>
  <si>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</si>
  <si>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</si>
  <si>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</si>
  <si>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</si>
  <si>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</si>
  <si>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</si>
  <si>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</si>
  <si>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</si>
  <si>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</si>
  <si>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</si>
  <si>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</si>
  <si>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</si>
  <si>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</si>
  <si>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</si>
  <si>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</si>
  <si>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</si>
  <si>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</si>
  <si>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</si>
  <si>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</si>
  <si>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</si>
  <si>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</si>
  <si>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</si>
  <si>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</si>
  <si>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</si>
  <si>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</si>
  <si>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</si>
  <si>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</si>
  <si>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</si>
  <si>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</si>
  <si>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</si>
  <si>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</si>
  <si>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</si>
  <si>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</si>
  <si>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</si>
  <si>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</si>
  <si>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</si>
  <si>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</si>
  <si>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</si>
  <si>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</si>
  <si>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</si>
  <si>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</si>
  <si>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</si>
  <si>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</si>
  <si>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</si>
  <si>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</si>
  <si>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</si>
  <si>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</si>
  <si>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</si>
  <si>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</si>
  <si>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</si>
  <si>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</si>
  <si>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</si>
  <si>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</si>
  <si>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</si>
  <si>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</si>
  <si>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</si>
  <si>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</si>
  <si>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</si>
  <si>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</si>
  <si>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</si>
  <si>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</si>
  <si>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</si>
  <si>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</si>
  <si>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</si>
  <si>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</si>
  <si>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</si>
  <si>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</si>
  <si>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</si>
  <si>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</si>
  <si>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</si>
  <si>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</si>
  <si>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</si>
  <si>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</si>
  <si>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</si>
  <si>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</si>
  <si>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</si>
  <si>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</si>
  <si>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</si>
  <si>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</si>
  <si>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</si>
  <si>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</si>
  <si>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</si>
  <si>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412</t>
  </si>
  <si>
    <t>岳阳县住房和城乡建设局</t>
  </si>
  <si>
    <t xml:space="preserve">  412001</t>
  </si>
  <si>
    <t xml:space="preserve">  岳阳县住房和城乡建设局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</si>
  <si>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</si>
  <si>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</si>
  <si>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</si>
  <si>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</si>
  <si>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</si>
  <si>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</si>
  <si>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</si>
  <si>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</si>
  <si>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</si>
  <si>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</si>
  <si>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</si>
  <si>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</si>
  <si>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03</t>
  </si>
  <si>
    <t>99</t>
  </si>
  <si>
    <r>
      <rPr>
        <sz val="10"/>
        <color theme="1"/>
        <rFont val="宋体"/>
        <charset val="134"/>
      </rPr>
      <t>其他政府办公厅（室）及相关机构事务支出</t>
    </r>
  </si>
  <si>
    <t>208</t>
  </si>
  <si>
    <t>05</t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</si>
  <si>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宋体"/>
        <charset val="134"/>
      </rPr>
      <t>机关事业单位基本养老保险缴费支出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</si>
  <si>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宋体"/>
        <charset val="134"/>
      </rPr>
      <t>其他社会保障和就业支出</t>
    </r>
  </si>
  <si>
    <t>210</t>
  </si>
  <si>
    <t>11</t>
  </si>
  <si>
    <t>01</t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</si>
  <si>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宋体"/>
        <charset val="134"/>
      </rPr>
      <t>行政单位医疗</t>
    </r>
  </si>
  <si>
    <t>211</t>
  </si>
  <si>
    <r>
      <rPr>
        <sz val="10"/>
        <color theme="1"/>
        <rFont val="宋体"/>
        <charset val="134"/>
      </rPr>
      <t>其他污染防治支出</t>
    </r>
  </si>
  <si>
    <r>
      <rPr>
        <sz val="10"/>
        <color theme="1"/>
        <rFont val="宋体"/>
        <charset val="134"/>
      </rPr>
      <t>其他节能环保支出</t>
    </r>
  </si>
  <si>
    <t>212</t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</si>
  <si>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宋体"/>
        <charset val="134"/>
      </rPr>
      <t>行政运行</t>
    </r>
  </si>
  <si>
    <r>
      <rPr>
        <sz val="10"/>
        <color theme="1"/>
        <rFont val="宋体"/>
        <charset val="134"/>
      </rPr>
      <t>其他城乡社区管理事务支出</t>
    </r>
  </si>
  <si>
    <r>
      <rPr>
        <sz val="10"/>
        <color theme="1"/>
        <rFont val="宋体"/>
        <charset val="134"/>
      </rPr>
      <t>其他城乡社区支出</t>
    </r>
  </si>
  <si>
    <t>08</t>
  </si>
  <si>
    <r>
      <rPr>
        <sz val="10"/>
        <color theme="1"/>
        <rFont val="宋体"/>
        <charset val="134"/>
      </rPr>
      <t>城市建设支出</t>
    </r>
  </si>
  <si>
    <t>14</t>
  </si>
  <si>
    <r>
      <rPr>
        <sz val="10"/>
        <color theme="1"/>
        <rFont val="宋体"/>
        <charset val="134"/>
      </rPr>
      <t>污水处理设施建设和运营</t>
    </r>
  </si>
  <si>
    <t>221</t>
  </si>
  <si>
    <t>02</t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</si>
  <si>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宋体"/>
        <charset val="134"/>
      </rPr>
      <t>住房公积金</t>
    </r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</si>
  <si>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</si>
  <si>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</si>
  <si>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</si>
  <si>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</si>
  <si>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</si>
  <si>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</si>
  <si>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</si>
  <si>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</si>
  <si>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</si>
  <si>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</si>
  <si>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</si>
  <si>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</si>
  <si>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</si>
  <si>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</si>
  <si>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</si>
  <si>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</si>
  <si>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</si>
  <si>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</si>
  <si>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一般公共服务支出</t>
  </si>
  <si>
    <t>其他政府办公厅（室）及相关机构事务支出</t>
  </si>
  <si>
    <t>社会保障和就业支出</t>
  </si>
  <si>
    <t xml:space="preserve">    机关事业单位基本养老保险缴费支出</t>
  </si>
  <si>
    <t xml:space="preserve">    其他社会保障和就业支出</t>
  </si>
  <si>
    <t>卫生健康支出</t>
  </si>
  <si>
    <t>行政单位医疗</t>
  </si>
  <si>
    <t>节能环保支出</t>
  </si>
  <si>
    <t>其他污染防治支出</t>
  </si>
  <si>
    <t>其他节能环保支出</t>
  </si>
  <si>
    <t>城乡社区支出</t>
  </si>
  <si>
    <t xml:space="preserve">    行政运行</t>
  </si>
  <si>
    <t>其他城乡社区管理事务支出</t>
  </si>
  <si>
    <t>其他城乡社区支出</t>
  </si>
  <si>
    <t>城市建设支出</t>
  </si>
  <si>
    <t>污水处理设施建设和运营</t>
  </si>
  <si>
    <t>住房保障支出</t>
  </si>
  <si>
    <t xml:space="preserve">    住房公积金</t>
  </si>
  <si>
    <r>
      <rPr>
        <sz val="9"/>
        <color theme="1"/>
        <rFont val="SimSun"/>
        <charset val="134"/>
      </rPr>
      <t>部门公开表</t>
    </r>
    <r>
      <rPr>
        <sz val="9"/>
        <color theme="1"/>
        <rFont val="Times New Roman"/>
        <charset val="134"/>
      </rPr>
      <t>05</t>
    </r>
  </si>
  <si>
    <r>
      <rPr>
        <b/>
        <sz val="17"/>
        <color theme="1"/>
        <rFont val="SimSun"/>
        <charset val="134"/>
      </rPr>
      <t>支出预算分类汇总表（按部门预算经济分类）</t>
    </r>
  </si>
  <si>
    <r>
      <rPr>
        <b/>
        <sz val="10"/>
        <color theme="1"/>
        <rFont val="SimSun"/>
        <charset val="134"/>
      </rPr>
      <t>部门：</t>
    </r>
    <r>
      <rPr>
        <b/>
        <sz val="10"/>
        <color theme="1"/>
        <rFont val="Times New Roman"/>
        <charset val="134"/>
      </rPr>
      <t>412001_</t>
    </r>
    <r>
      <rPr>
        <b/>
        <sz val="10"/>
        <color theme="1"/>
        <rFont val="SimSun"/>
        <charset val="134"/>
      </rPr>
      <t>岳阳县住房和城乡建设局</t>
    </r>
    <r>
      <rPr>
        <b/>
        <sz val="10"/>
        <color theme="1"/>
        <rFont val="Times New Roman"/>
        <charset val="134"/>
      </rPr>
      <t>(</t>
    </r>
    <r>
      <rPr>
        <b/>
        <sz val="10"/>
        <color theme="1"/>
        <rFont val="SimSun"/>
        <charset val="134"/>
      </rPr>
      <t>本级</t>
    </r>
    <r>
      <rPr>
        <b/>
        <sz val="10"/>
        <color theme="1"/>
        <rFont val="Times New Roman"/>
        <charset val="134"/>
      </rPr>
      <t>)</t>
    </r>
  </si>
  <si>
    <r>
      <rPr>
        <b/>
        <sz val="10"/>
        <color theme="1"/>
        <rFont val="SimSun"/>
        <charset val="134"/>
      </rPr>
      <t>金额单位：万元</t>
    </r>
  </si>
  <si>
    <r>
      <rPr>
        <b/>
        <sz val="10"/>
        <color theme="1"/>
        <rFont val="SimSun"/>
        <charset val="134"/>
      </rPr>
      <t>功能科目</t>
    </r>
  </si>
  <si>
    <r>
      <rPr>
        <b/>
        <sz val="10"/>
        <color theme="1"/>
        <rFont val="SimSun"/>
        <charset val="134"/>
      </rPr>
      <t>单位代码</t>
    </r>
  </si>
  <si>
    <r>
      <rPr>
        <b/>
        <sz val="10"/>
        <color theme="1"/>
        <rFont val="SimSun"/>
        <charset val="134"/>
      </rPr>
      <t>单位名称（功能科目）</t>
    </r>
  </si>
  <si>
    <r>
      <rPr>
        <b/>
        <sz val="10"/>
        <color theme="1"/>
        <rFont val="SimSun"/>
        <charset val="134"/>
      </rPr>
      <t>总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SimSun"/>
        <charset val="134"/>
      </rPr>
      <t>计</t>
    </r>
  </si>
  <si>
    <r>
      <rPr>
        <b/>
        <sz val="10"/>
        <color theme="1"/>
        <rFont val="SimSun"/>
        <charset val="134"/>
      </rPr>
      <t>基本支出</t>
    </r>
  </si>
  <si>
    <r>
      <rPr>
        <b/>
        <sz val="10"/>
        <color theme="1"/>
        <rFont val="SimSun"/>
        <charset val="134"/>
      </rPr>
      <t>项目支出</t>
    </r>
  </si>
  <si>
    <r>
      <rPr>
        <b/>
        <sz val="10"/>
        <color theme="1"/>
        <rFont val="SimSun"/>
        <charset val="134"/>
      </rPr>
      <t>类</t>
    </r>
  </si>
  <si>
    <r>
      <rPr>
        <b/>
        <sz val="10"/>
        <color theme="1"/>
        <rFont val="SimSun"/>
        <charset val="134"/>
      </rPr>
      <t>款</t>
    </r>
  </si>
  <si>
    <r>
      <rPr>
        <b/>
        <sz val="10"/>
        <color theme="1"/>
        <rFont val="SimSun"/>
        <charset val="134"/>
      </rPr>
      <t>项</t>
    </r>
  </si>
  <si>
    <r>
      <rPr>
        <b/>
        <sz val="10"/>
        <color theme="1"/>
        <rFont val="SimSun"/>
        <charset val="134"/>
      </rPr>
      <t>合计</t>
    </r>
  </si>
  <si>
    <r>
      <rPr>
        <b/>
        <sz val="10"/>
        <color theme="1"/>
        <rFont val="SimSun"/>
        <charset val="134"/>
      </rPr>
      <t>工资福利支出</t>
    </r>
  </si>
  <si>
    <r>
      <rPr>
        <b/>
        <sz val="10"/>
        <color theme="1"/>
        <rFont val="SimSun"/>
        <charset val="134"/>
      </rPr>
      <t>一般商品和服务支出</t>
    </r>
  </si>
  <si>
    <r>
      <rPr>
        <b/>
        <sz val="10"/>
        <color theme="1"/>
        <rFont val="SimSun"/>
        <charset val="134"/>
      </rPr>
      <t>对个人和家庭的补助</t>
    </r>
  </si>
  <si>
    <r>
      <rPr>
        <b/>
        <sz val="10"/>
        <color theme="1"/>
        <rFont val="SimSun"/>
        <charset val="134"/>
      </rPr>
      <t>按项目管理的工资福利支出</t>
    </r>
  </si>
  <si>
    <r>
      <rPr>
        <b/>
        <sz val="10"/>
        <color theme="1"/>
        <rFont val="SimSun"/>
        <charset val="134"/>
      </rPr>
      <t>按项目管理的商品和服务支出</t>
    </r>
  </si>
  <si>
    <r>
      <rPr>
        <b/>
        <sz val="10"/>
        <color theme="1"/>
        <rFont val="SimSun"/>
        <charset val="134"/>
      </rPr>
      <t>按项目管理的对个人和家庭的补助</t>
    </r>
  </si>
  <si>
    <r>
      <rPr>
        <b/>
        <sz val="10"/>
        <color theme="1"/>
        <rFont val="SimSun"/>
        <charset val="134"/>
      </rPr>
      <t>债务利息及费用支出</t>
    </r>
  </si>
  <si>
    <r>
      <rPr>
        <b/>
        <sz val="10"/>
        <color theme="1"/>
        <rFont val="SimSun"/>
        <charset val="134"/>
      </rPr>
      <t>资本性支出（基本建设）</t>
    </r>
  </si>
  <si>
    <r>
      <rPr>
        <b/>
        <sz val="10"/>
        <color theme="1"/>
        <rFont val="SimSun"/>
        <charset val="134"/>
      </rPr>
      <t>资本性支出</t>
    </r>
  </si>
  <si>
    <r>
      <rPr>
        <b/>
        <sz val="10"/>
        <color theme="1"/>
        <rFont val="SimSun"/>
        <charset val="134"/>
      </rPr>
      <t>对企业补助（基本建设）</t>
    </r>
  </si>
  <si>
    <r>
      <rPr>
        <b/>
        <sz val="10"/>
        <color theme="1"/>
        <rFont val="SimSun"/>
        <charset val="134"/>
      </rPr>
      <t>对企业补助</t>
    </r>
  </si>
  <si>
    <r>
      <rPr>
        <b/>
        <sz val="10"/>
        <color theme="1"/>
        <rFont val="SimSun"/>
        <charset val="134"/>
      </rPr>
      <t>对社会保障基金补助</t>
    </r>
  </si>
  <si>
    <r>
      <rPr>
        <b/>
        <sz val="10"/>
        <color theme="1"/>
        <rFont val="SimSun"/>
        <charset val="134"/>
      </rPr>
      <t>其他支出</t>
    </r>
  </si>
  <si>
    <r>
      <rPr>
        <b/>
        <sz val="10"/>
        <color theme="1"/>
        <rFont val="SimSun"/>
        <charset val="134"/>
      </rPr>
      <t>岳阳县住房和城乡建设局</t>
    </r>
  </si>
  <si>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SimSun"/>
        <charset val="134"/>
      </rPr>
      <t>岳阳县住房和城乡建设局</t>
    </r>
  </si>
  <si>
    <t xml:space="preserve">    412001</t>
  </si>
  <si>
    <r>
      <rPr>
        <b/>
        <sz val="10"/>
        <color theme="1"/>
        <rFont val="宋体"/>
        <charset val="1"/>
      </rPr>
      <t>其他政府办公厅（室）及相关机构事务支出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</si>
  <si>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SimSun"/>
        <charset val="134"/>
      </rPr>
      <t>机关事业单位基本养老保险缴费支出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</si>
  <si>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SimSun"/>
        <charset val="134"/>
      </rPr>
      <t>其他社会保障和就业支出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</si>
  <si>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SimSun"/>
        <charset val="134"/>
      </rPr>
      <t>行政单位医疗</t>
    </r>
  </si>
  <si>
    <r>
      <rPr>
        <sz val="11"/>
        <color theme="1"/>
        <rFont val="宋体"/>
        <charset val="1"/>
      </rPr>
      <t>其他污染防治支出</t>
    </r>
  </si>
  <si>
    <r>
      <rPr>
        <sz val="11"/>
        <color theme="1"/>
        <rFont val="宋体"/>
        <charset val="1"/>
      </rPr>
      <t>其他节能环保支出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</si>
  <si>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SimSun"/>
        <charset val="134"/>
      </rPr>
      <t>行政运行</t>
    </r>
  </si>
  <si>
    <r>
      <rPr>
        <sz val="9"/>
        <color theme="1"/>
        <rFont val="SimSun"/>
        <charset val="134"/>
      </rPr>
      <t>其他城乡社区管理事务支出</t>
    </r>
  </si>
  <si>
    <r>
      <rPr>
        <sz val="9"/>
        <color theme="1"/>
        <rFont val="SimSun"/>
        <charset val="134"/>
      </rPr>
      <t>其他城乡社区支出</t>
    </r>
  </si>
  <si>
    <r>
      <rPr>
        <sz val="9"/>
        <color theme="1"/>
        <rFont val="SimSun"/>
        <charset val="134"/>
      </rPr>
      <t>城市建设支出</t>
    </r>
  </si>
  <si>
    <r>
      <rPr>
        <sz val="9"/>
        <color theme="1"/>
        <rFont val="SimSun"/>
        <charset val="134"/>
      </rPr>
      <t>污水处理设施建设和运营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</si>
  <si>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SimSun"/>
        <charset val="134"/>
      </rPr>
      <t>住房公积金</t>
    </r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</si>
  <si>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</si>
  <si>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</si>
  <si>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</si>
  <si>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</si>
  <si>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</si>
  <si>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</si>
  <si>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</si>
  <si>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</si>
  <si>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</si>
  <si>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</si>
  <si>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</si>
  <si>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</si>
  <si>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</si>
  <si>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</si>
  <si>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</si>
  <si>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工资福利支出</t>
  </si>
  <si>
    <t xml:space="preserve">   政府办公厅（室）及相关机构事务</t>
  </si>
  <si>
    <t xml:space="preserve">   其他政府办公厅（室）及相关机构事务支出</t>
  </si>
  <si>
    <t xml:space="preserve">   社会保障和就业支出</t>
  </si>
  <si>
    <t xml:space="preserve">    行政事业单位养老支出</t>
  </si>
  <si>
    <t xml:space="preserve">     机关事业单位基本养老保险缴费支出</t>
  </si>
  <si>
    <t xml:space="preserve">     其他社会保障和就业支出</t>
  </si>
  <si>
    <t xml:space="preserve">   卫生健康支出</t>
  </si>
  <si>
    <t xml:space="preserve">    行政事业单位医疗</t>
  </si>
  <si>
    <t xml:space="preserve">     行政单位医疗</t>
  </si>
  <si>
    <t>污染防治</t>
  </si>
  <si>
    <t xml:space="preserve">   城乡社区支出</t>
  </si>
  <si>
    <t xml:space="preserve">    城乡社区管理事务</t>
  </si>
  <si>
    <t xml:space="preserve">   住房保障支出</t>
  </si>
  <si>
    <t xml:space="preserve">    住房改革支出</t>
  </si>
  <si>
    <t xml:space="preserve">     住房公积金</t>
  </si>
  <si>
    <t>部门公开表08</t>
  </si>
  <si>
    <t>单位：单位：412001_岳阳县住房和城乡建设局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</si>
  <si>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</si>
  <si>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</si>
  <si>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</si>
  <si>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</si>
  <si>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</si>
  <si>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</si>
  <si>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</si>
  <si>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</si>
  <si>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</si>
  <si>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</si>
  <si>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</si>
  <si>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</si>
  <si>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</si>
  <si>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</si>
  <si>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</si>
  <si>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</si>
  <si>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</si>
  <si>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</si>
  <si>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</si>
  <si>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</si>
  <si>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</si>
  <si>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</si>
  <si>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</si>
  <si>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</si>
  <si>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</si>
  <si>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</si>
  <si>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</si>
  <si>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</si>
  <si>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</si>
  <si>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</si>
  <si>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</si>
  <si>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</si>
  <si>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</si>
  <si>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</si>
  <si>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</si>
  <si>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</si>
  <si>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</si>
  <si>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</si>
  <si>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</si>
  <si>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</si>
  <si>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</si>
  <si>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</si>
  <si>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</si>
  <si>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</si>
  <si>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</si>
  <si>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</si>
  <si>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</si>
  <si>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</si>
  <si>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部门公开表09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</si>
  <si>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</si>
  <si>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</si>
  <si>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</si>
  <si>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</si>
  <si>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</si>
  <si>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</si>
  <si>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  行政单位医疗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</si>
  <si>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</si>
  <si>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</si>
  <si>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</si>
  <si>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</si>
  <si>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</si>
  <si>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</si>
  <si>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</si>
  <si>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</si>
  <si>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</si>
  <si>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</si>
  <si>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</si>
  <si>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</si>
  <si>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</si>
  <si>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</si>
  <si>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</si>
  <si>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</si>
  <si>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</si>
  <si>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</si>
  <si>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</si>
  <si>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</si>
  <si>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</si>
  <si>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</si>
  <si>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</si>
  <si>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</si>
  <si>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</si>
  <si>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</si>
  <si>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</si>
  <si>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</si>
  <si>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</si>
  <si>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</si>
  <si>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</si>
  <si>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</si>
  <si>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</si>
  <si>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</si>
  <si>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</si>
  <si>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</si>
  <si>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</si>
  <si>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</si>
  <si>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</si>
  <si>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</si>
  <si>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</si>
  <si>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</si>
  <si>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</si>
  <si>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</si>
  <si>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</si>
  <si>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</si>
  <si>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</si>
  <si>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</si>
  <si>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</si>
  <si>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</si>
  <si>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</si>
  <si>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</si>
  <si>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</si>
  <si>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</si>
  <si>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</si>
  <si>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</si>
  <si>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</si>
  <si>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</si>
  <si>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</si>
  <si>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</si>
  <si>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</si>
  <si>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</si>
  <si>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</si>
  <si>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</si>
  <si>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</si>
  <si>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</si>
  <si>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</si>
  <si>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</si>
  <si>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</si>
  <si>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</si>
  <si>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</si>
  <si>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</si>
  <si>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</si>
  <si>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</si>
  <si>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</si>
  <si>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国有土地使用权出让收入安排的支出</t>
  </si>
  <si>
    <t xml:space="preserve">  城市建设支出</t>
  </si>
  <si>
    <t>污水处理费安排的支出</t>
  </si>
  <si>
    <t>部门公开表17</t>
  </si>
  <si>
    <t>城市建设运营</t>
  </si>
  <si>
    <t xml:space="preserve">污水处理设施建设和运营 </t>
  </si>
  <si>
    <t>部门公开表18</t>
  </si>
  <si>
    <t>一般商品和服务支出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</si>
  <si>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</si>
  <si>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</si>
  <si>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</si>
  <si>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</si>
  <si>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</si>
  <si>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</si>
  <si>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</si>
  <si>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</si>
  <si>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</si>
  <si>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</si>
  <si>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</si>
  <si>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</si>
  <si>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</si>
  <si>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</si>
  <si>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</si>
  <si>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</si>
  <si>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</si>
  <si>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</si>
  <si>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</si>
  <si>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</si>
  <si>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</si>
  <si>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</si>
  <si>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</si>
  <si>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</si>
  <si>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412001</t>
  </si>
  <si>
    <t xml:space="preserve">   工程建设项目审批</t>
  </si>
  <si>
    <t xml:space="preserve">   会议费</t>
  </si>
  <si>
    <t xml:space="preserve">   危房改造</t>
  </si>
  <si>
    <t xml:space="preserve">   文明创建</t>
  </si>
  <si>
    <t xml:space="preserve">   建设管理经费</t>
  </si>
  <si>
    <t xml:space="preserve">   建设市场执法监督管理</t>
  </si>
  <si>
    <t xml:space="preserve">   市政基础设施运行维护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</si>
  <si>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</si>
  <si>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</si>
  <si>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</si>
  <si>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</si>
  <si>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</si>
  <si>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</si>
  <si>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</si>
  <si>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</si>
  <si>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</si>
  <si>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</si>
  <si>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</si>
  <si>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</si>
  <si>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</si>
  <si>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</si>
  <si>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工程建设项目审批</t>
  </si>
  <si>
    <t>2023年度政务中心项目审批</t>
  </si>
  <si>
    <t>成本指标</t>
  </si>
  <si>
    <t>经济成本指标</t>
  </si>
  <si>
    <t>工程建设项目审批</t>
  </si>
  <si>
    <t>20万元</t>
  </si>
  <si>
    <t>严格控制非生产性支出</t>
  </si>
  <si>
    <t>未达到评判标准扣分</t>
  </si>
  <si>
    <t>分</t>
  </si>
  <si>
    <t>定量</t>
  </si>
  <si>
    <t>社会成本指标</t>
  </si>
  <si>
    <t>合理</t>
  </si>
  <si>
    <t>定性</t>
  </si>
  <si>
    <t>生态环境成本指标</t>
  </si>
  <si>
    <t>减少污染</t>
  </si>
  <si>
    <t>产出指标</t>
  </si>
  <si>
    <t>数量指标</t>
  </si>
  <si>
    <t>4阶段</t>
  </si>
  <si>
    <t>审查施工许可、审查工程合格</t>
  </si>
  <si>
    <t>质量指标</t>
  </si>
  <si>
    <t>合格</t>
  </si>
  <si>
    <t>时效指标</t>
  </si>
  <si>
    <t>年</t>
  </si>
  <si>
    <t>2023年1-12月</t>
  </si>
  <si>
    <t>效益指标</t>
  </si>
  <si>
    <t>生态效益指标</t>
  </si>
  <si>
    <t>良好</t>
  </si>
  <si>
    <t>经济效益指标</t>
  </si>
  <si>
    <t>带动周边产业</t>
  </si>
  <si>
    <t>社会效益指标</t>
  </si>
  <si>
    <t>公众满意</t>
  </si>
  <si>
    <t>满意度指标</t>
  </si>
  <si>
    <t>服务对象满意度指标</t>
  </si>
  <si>
    <t>98%</t>
  </si>
  <si>
    <t>公众满意度</t>
  </si>
  <si>
    <t>≥</t>
  </si>
  <si>
    <t xml:space="preserve">  会议费</t>
  </si>
  <si>
    <t>2023年城乡建设会议费</t>
  </si>
  <si>
    <t>其他城乡建设工作经费</t>
  </si>
  <si>
    <t>严格控制非生产性开支</t>
  </si>
  <si>
    <t>2.7万元</t>
  </si>
  <si>
    <t>满意度</t>
  </si>
  <si>
    <t xml:space="preserve">  建设管理经费</t>
  </si>
  <si>
    <t>建设管理经费</t>
  </si>
  <si>
    <t>2023年机关其他运行经费</t>
  </si>
  <si>
    <t>163.4848万元</t>
  </si>
  <si>
    <t xml:space="preserve">  建设市场执法监督管理</t>
  </si>
  <si>
    <t>完成2023年度建设市场执法工作经费。</t>
  </si>
  <si>
    <t>建设市场执法监督管理</t>
  </si>
  <si>
    <t>减少扬尘及污染</t>
  </si>
  <si>
    <t>消除安全隐患</t>
  </si>
  <si>
    <t>95%</t>
  </si>
  <si>
    <t>带到周边产业</t>
  </si>
  <si>
    <t>县城所有在建工地</t>
  </si>
  <si>
    <t>建设市场执法监督</t>
  </si>
  <si>
    <t>390万元</t>
  </si>
  <si>
    <t>按预算安排严格执行</t>
  </si>
  <si>
    <t xml:space="preserve">  危房改造</t>
  </si>
  <si>
    <t>用于完成2023年度危房改造工作经费</t>
  </si>
  <si>
    <t>2023年度危房改造</t>
  </si>
  <si>
    <t>危房改造对象满意度</t>
  </si>
  <si>
    <t>突出乡村特色保护生态环境</t>
  </si>
  <si>
    <t>解决贫困户住房安全问题</t>
  </si>
  <si>
    <t>促进地方经济发展</t>
  </si>
  <si>
    <t>1年</t>
  </si>
  <si>
    <t>20套</t>
  </si>
  <si>
    <t>实地考察 严格核实</t>
  </si>
  <si>
    <t>保护环境 突出特色</t>
  </si>
  <si>
    <t>2023年度危房改</t>
  </si>
  <si>
    <t>10万元</t>
  </si>
  <si>
    <t xml:space="preserve">  文明创建</t>
  </si>
  <si>
    <t>2023年度文明创建工作经费</t>
  </si>
  <si>
    <t>文明创建</t>
  </si>
  <si>
    <t>25万元</t>
  </si>
  <si>
    <t>县文明创建工作经费</t>
  </si>
  <si>
    <t>改善人居环境</t>
  </si>
  <si>
    <t xml:space="preserve">合理 </t>
  </si>
  <si>
    <t>市政基础设施运行维护</t>
  </si>
  <si>
    <t>2023年度公共基础市政设施运行维护</t>
  </si>
  <si>
    <t>服务市民满意度</t>
  </si>
  <si>
    <t>确保市政设施运行维护</t>
  </si>
  <si>
    <t>626.98万元</t>
  </si>
  <si>
    <t>确保全县市政设施运行维护</t>
  </si>
  <si>
    <t>市政设施运行维护合理支出</t>
  </si>
  <si>
    <t>县城公共基础设施运行维护费</t>
  </si>
  <si>
    <t>建设良好的市民生活居住环境</t>
  </si>
  <si>
    <t>保证城市公益设施的长期合理发展</t>
  </si>
  <si>
    <t>促进城镇公益设施建设与管理</t>
  </si>
  <si>
    <t>保证财政资金的规范使用</t>
  </si>
  <si>
    <t>严格按资金拨付进度完成</t>
  </si>
  <si>
    <t>完成各项市政工作的监管职能</t>
  </si>
  <si>
    <t>完成各项公共基础市政工作的监管职能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</si>
  <si>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</si>
  <si>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</si>
  <si>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</si>
  <si>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</si>
  <si>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</si>
  <si>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</si>
  <si>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</si>
  <si>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</si>
  <si>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</si>
  <si>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</si>
  <si>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</si>
  <si>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</si>
  <si>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1.拉大城市骨架，全力提升市政基础设施水平。                            2.夯实民生基础、增进民生福祉。一是全面启动住保项目，二是全力推进旧改项目,三是全面发展乡村振兴。                           3.加大房地产开发市场监管力度。实施稳房价、稳预期，促进市场发展。                                  4.加强建筑质量安全监管责任。健全质量监管机制，提升工程质量整体水平，确保安全生产形势稳定可控。                                                                               5.是大力推广绿色建筑。全力推进绿色建筑和装配式建筑，督导政府投资项目和保障性住房项目推广使用绿色装配式材料。                  </t>
  </si>
  <si>
    <t xml:space="preserve"> 数量指标</t>
  </si>
  <si>
    <t>严格按预算执行</t>
  </si>
  <si>
    <t>控制财政供养人员、严格控制三公经费，严控非生产性开支</t>
  </si>
  <si>
    <t xml:space="preserve"> 质量指标</t>
  </si>
  <si>
    <t>严格工程按施</t>
  </si>
  <si>
    <t>规范财政经费使用，把控非生产性开支</t>
  </si>
  <si>
    <t xml:space="preserve"> 时效指标</t>
  </si>
  <si>
    <t>2023年</t>
  </si>
  <si>
    <t>2023.1-12月</t>
  </si>
  <si>
    <t>按进度支付各项目资金</t>
  </si>
  <si>
    <t>财政整体支出</t>
  </si>
  <si>
    <t>2103.37万元</t>
  </si>
  <si>
    <t>万元</t>
  </si>
  <si>
    <r>
      <rPr>
        <sz val="10"/>
        <rFont val="宋体"/>
        <charset val="134"/>
        <scheme val="minor"/>
      </rPr>
      <t>财政整体支出2103.37</t>
    </r>
    <r>
      <rPr>
        <sz val="10"/>
        <rFont val="宋体"/>
        <charset val="134"/>
      </rPr>
      <t>万元，严格按预算执行</t>
    </r>
  </si>
  <si>
    <t xml:space="preserve">效益指标 </t>
  </si>
  <si>
    <t>提高人居生活质量，改善人居环境</t>
  </si>
  <si>
    <t>节约社会资源，减少管理成本</t>
  </si>
  <si>
    <t>保护环境，减少污染</t>
  </si>
  <si>
    <t xml:space="preserve"> 可持续影响指标</t>
  </si>
  <si>
    <t>社会影响深远</t>
  </si>
  <si>
    <t>社会公众满意度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</si>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</sst>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  <numFmt numFmtId="178" formatCode="#,##0.000000_ "/>
  </numFmts>
  <fonts count="56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sz val="10"/>
      <name val="宋体"/>
      <charset val="134"/>
      <scheme val="minor"/>
    </font>
    <font>
      <b/>
      <sz val="19"/>
      <name val="SimSun"/>
      <charset val="134"/>
    </font>
    <font>
      <b/>
      <sz val="17"/>
      <name val="SimSun"/>
      <charset val="134"/>
    </font>
    <font>
      <b/>
      <sz val="10"/>
      <name val="Times New Roman"/>
      <charset val="134"/>
    </font>
    <font>
      <sz val="10"/>
      <color theme="1"/>
      <name val="宋体"/>
      <charset val="1"/>
      <scheme val="minor"/>
    </font>
    <font>
      <b/>
      <sz val="10"/>
      <color theme="1"/>
      <name val="宋体"/>
      <charset val="1"/>
      <scheme val="minor"/>
    </font>
    <font>
      <sz val="10"/>
      <color theme="1"/>
      <name val="Times New Roman"/>
      <charset val="134"/>
    </font>
    <font>
      <sz val="11"/>
      <color theme="1"/>
      <name val="宋体"/>
      <charset val="1"/>
      <scheme val="minor"/>
    </font>
    <font>
      <sz val="9"/>
      <color theme="1"/>
      <name val="SimSun"/>
      <charset val="134"/>
    </font>
    <font>
      <b/>
      <sz val="17"/>
      <color theme="1"/>
      <name val="SimSun"/>
      <charset val="134"/>
    </font>
    <font>
      <b/>
      <sz val="10"/>
      <color theme="1"/>
      <name val="SimSun"/>
      <charset val="134"/>
    </font>
    <font>
      <sz val="10"/>
      <color theme="1"/>
      <name val="SimSun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"/>
      <scheme val="minor"/>
    </font>
    <font>
      <sz val="10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b/>
      <sz val="17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9"/>
      <color theme="1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34"/>
      <scheme val="minor"/>
    </font>
    <font>
      <b/>
      <sz val="9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宋体"/>
      <charset val="134"/>
    </font>
    <font>
      <b/>
      <sz val="10"/>
      <color theme="1"/>
      <name val="宋体"/>
      <charset val="1"/>
    </font>
    <font>
      <sz val="11"/>
      <color theme="1"/>
      <name val="宋体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DFF"/>
        <bgColor rgb="FFF8FD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5" borderId="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6" borderId="12" applyNumberFormat="0" applyAlignment="0" applyProtection="0">
      <alignment vertical="center"/>
    </xf>
    <xf numFmtId="0" fontId="42" fillId="7" borderId="13" applyNumberFormat="0" applyAlignment="0" applyProtection="0">
      <alignment vertical="center"/>
    </xf>
    <xf numFmtId="0" fontId="43" fillId="7" borderId="12" applyNumberFormat="0" applyAlignment="0" applyProtection="0">
      <alignment vertical="center"/>
    </xf>
    <xf numFmtId="0" fontId="44" fillId="8" borderId="14" applyNumberFormat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52" fillId="0" borderId="0"/>
  </cellStyleXfs>
  <cellXfs count="20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6" fillId="0" borderId="4" xfId="5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4" fillId="0" borderId="3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4" fontId="4" fillId="0" borderId="4" xfId="0" applyNumberFormat="1" applyFont="1" applyBorder="1" applyAlignment="1">
      <alignment vertical="center" wrapText="1"/>
    </xf>
    <xf numFmtId="176" fontId="0" fillId="0" borderId="0" xfId="0" applyNumberFormat="1">
      <alignment vertical="center"/>
    </xf>
    <xf numFmtId="0" fontId="0" fillId="0" borderId="4" xfId="0" applyFont="1" applyBorder="1">
      <alignment vertical="center"/>
    </xf>
    <xf numFmtId="4" fontId="4" fillId="0" borderId="4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NumberFormat="1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4" fontId="1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0" fontId="10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14" fillId="4" borderId="0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7" fillId="4" borderId="0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4" fontId="16" fillId="4" borderId="1" xfId="0" applyNumberFormat="1" applyFont="1" applyFill="1" applyBorder="1" applyAlignment="1">
      <alignment vertical="center" wrapText="1"/>
    </xf>
    <xf numFmtId="4" fontId="16" fillId="4" borderId="1" xfId="0" applyNumberFormat="1" applyFont="1" applyFill="1" applyBorder="1" applyAlignment="1">
      <alignment horizontal="right" vertical="center" wrapText="1"/>
    </xf>
    <xf numFmtId="0" fontId="17" fillId="4" borderId="1" xfId="0" applyFont="1" applyFill="1" applyBorder="1" applyAlignment="1">
      <alignment vertical="center" wrapText="1"/>
    </xf>
    <xf numFmtId="4" fontId="17" fillId="4" borderId="1" xfId="0" applyNumberFormat="1" applyFont="1" applyFill="1" applyBorder="1" applyAlignment="1">
      <alignment vertical="center" wrapText="1"/>
    </xf>
    <xf numFmtId="4" fontId="17" fillId="4" borderId="1" xfId="0" applyNumberFormat="1" applyFont="1" applyFill="1" applyBorder="1" applyAlignment="1">
      <alignment horizontal="right" vertical="center" wrapText="1"/>
    </xf>
    <xf numFmtId="176" fontId="16" fillId="4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4" fontId="25" fillId="0" borderId="1" xfId="0" applyNumberFormat="1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49" fontId="21" fillId="0" borderId="4" xfId="0" applyNumberFormat="1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4" fontId="12" fillId="0" borderId="1" xfId="0" applyNumberFormat="1" applyFont="1" applyBorder="1" applyAlignment="1">
      <alignment horizontal="left" vertical="center" wrapText="1"/>
    </xf>
    <xf numFmtId="49" fontId="22" fillId="0" borderId="4" xfId="0" applyNumberFormat="1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4" fontId="12" fillId="2" borderId="4" xfId="0" applyNumberFormat="1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49" fontId="12" fillId="2" borderId="4" xfId="0" applyNumberFormat="1" applyFont="1" applyFill="1" applyBorder="1" applyAlignment="1">
      <alignment horizontal="left" vertical="center" wrapText="1"/>
    </xf>
    <xf numFmtId="49" fontId="12" fillId="2" borderId="8" xfId="0" applyNumberFormat="1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23" fillId="3" borderId="8" xfId="0" applyFont="1" applyFill="1" applyBorder="1" applyAlignment="1">
      <alignment horizontal="left" vertical="center" wrapText="1"/>
    </xf>
    <xf numFmtId="4" fontId="12" fillId="2" borderId="8" xfId="0" applyNumberFormat="1" applyFont="1" applyFill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left" vertical="center" wrapText="1"/>
    </xf>
    <xf numFmtId="4" fontId="22" fillId="0" borderId="4" xfId="0" applyNumberFormat="1" applyFont="1" applyBorder="1" applyAlignment="1">
      <alignment horizontal="left" vertical="center"/>
    </xf>
    <xf numFmtId="4" fontId="22" fillId="0" borderId="8" xfId="0" applyNumberFormat="1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49" fontId="19" fillId="0" borderId="4" xfId="0" applyNumberFormat="1" applyFont="1" applyBorder="1" applyAlignment="1">
      <alignment horizontal="left" vertical="center"/>
    </xf>
    <xf numFmtId="4" fontId="16" fillId="2" borderId="4" xfId="0" applyNumberFormat="1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4" fontId="17" fillId="2" borderId="4" xfId="0" applyNumberFormat="1" applyFont="1" applyFill="1" applyBorder="1" applyAlignment="1">
      <alignment horizontal="left" vertical="center" wrapText="1"/>
    </xf>
    <xf numFmtId="4" fontId="19" fillId="0" borderId="4" xfId="0" applyNumberFormat="1" applyFont="1" applyBorder="1" applyAlignment="1">
      <alignment horizontal="left" vertical="center"/>
    </xf>
    <xf numFmtId="49" fontId="13" fillId="0" borderId="4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49" fontId="17" fillId="2" borderId="4" xfId="0" applyNumberFormat="1" applyFont="1" applyFill="1" applyBorder="1" applyAlignment="1">
      <alignment horizontal="left" vertical="center" wrapText="1"/>
    </xf>
    <xf numFmtId="49" fontId="16" fillId="2" borderId="4" xfId="0" applyNumberFormat="1" applyFont="1" applyFill="1" applyBorder="1" applyAlignment="1">
      <alignment horizontal="left" vertical="center" wrapText="1"/>
    </xf>
    <xf numFmtId="0" fontId="26" fillId="3" borderId="4" xfId="0" applyFont="1" applyFill="1" applyBorder="1" applyAlignment="1">
      <alignment horizontal="left"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2" borderId="4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4" borderId="0" xfId="0" applyFont="1" applyFill="1">
      <alignment vertical="center"/>
    </xf>
    <xf numFmtId="0" fontId="0" fillId="4" borderId="0" xfId="0" applyFill="1">
      <alignment vertical="center"/>
    </xf>
    <xf numFmtId="0" fontId="5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right" vertical="center" wrapText="1"/>
    </xf>
    <xf numFmtId="4" fontId="3" fillId="4" borderId="1" xfId="0" applyNumberFormat="1" applyFont="1" applyFill="1" applyBorder="1" applyAlignment="1">
      <alignment vertical="center" wrapText="1"/>
    </xf>
    <xf numFmtId="0" fontId="27" fillId="4" borderId="0" xfId="0" applyFont="1" applyFill="1" applyBorder="1" applyAlignment="1">
      <alignment horizontal="center" vertical="center" wrapText="1"/>
    </xf>
    <xf numFmtId="4" fontId="1" fillId="4" borderId="0" xfId="0" applyNumberFormat="1" applyFont="1" applyFill="1">
      <alignment vertical="center"/>
    </xf>
    <xf numFmtId="0" fontId="4" fillId="4" borderId="1" xfId="0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vertical="center" wrapText="1"/>
    </xf>
    <xf numFmtId="178" fontId="4" fillId="4" borderId="1" xfId="0" applyNumberFormat="1" applyFont="1" applyFill="1" applyBorder="1" applyAlignment="1">
      <alignment vertical="center" wrapText="1"/>
    </xf>
    <xf numFmtId="178" fontId="1" fillId="4" borderId="0" xfId="0" applyNumberFormat="1" applyFont="1" applyFill="1">
      <alignment vertical="center"/>
    </xf>
    <xf numFmtId="0" fontId="5" fillId="0" borderId="0" xfId="49" applyFont="1" applyFill="1" applyBorder="1" applyAlignment="1">
      <alignment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28" fillId="0" borderId="0" xfId="49" applyFont="1">
      <alignment vertical="center"/>
    </xf>
    <xf numFmtId="0" fontId="29" fillId="0" borderId="1" xfId="49" applyFont="1" applyFill="1" applyBorder="1" applyAlignment="1">
      <alignment horizontal="left" vertical="center" wrapText="1"/>
    </xf>
    <xf numFmtId="0" fontId="30" fillId="0" borderId="1" xfId="49" applyFont="1" applyFill="1" applyBorder="1" applyAlignment="1">
      <alignment horizontal="center" vertical="center" wrapText="1"/>
    </xf>
    <xf numFmtId="0" fontId="30" fillId="0" borderId="1" xfId="49" applyFont="1" applyFill="1" applyBorder="1" applyAlignment="1">
      <alignment horizontal="left" vertical="center" wrapText="1"/>
    </xf>
    <xf numFmtId="0" fontId="31" fillId="0" borderId="0" xfId="49" applyNumberFormat="1" applyFont="1" applyFill="1">
      <alignment vertical="center"/>
    </xf>
    <xf numFmtId="0" fontId="30" fillId="0" borderId="3" xfId="49" applyFont="1" applyFill="1" applyBorder="1" applyAlignment="1">
      <alignment horizontal="left" vertical="center" wrapText="1"/>
    </xf>
    <xf numFmtId="0" fontId="31" fillId="0" borderId="0" xfId="49" applyFont="1" applyFill="1">
      <alignment vertical="center"/>
    </xf>
    <xf numFmtId="0" fontId="32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7" sqref="H7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1" width="9.75" customWidth="1"/>
  </cols>
  <sheetData>
    <row r="1" ht="73.35" customHeight="1" spans="1:9">
      <c r="A1" s="205" t="s">
        <v>0</v>
      </c>
      <c r="B1" s="205"/>
      <c r="C1" s="205"/>
      <c r="D1" s="205"/>
      <c r="E1" s="205"/>
      <c r="F1" s="205"/>
      <c r="G1" s="205"/>
      <c r="H1" s="205"/>
      <c r="I1" s="205"/>
    </row>
    <row r="2" ht="23.25" customHeight="1" spans="1:9">
      <c r="A2" s="206"/>
      <c r="B2" s="206"/>
      <c r="C2" s="206"/>
      <c r="D2" s="206"/>
      <c r="E2" s="206"/>
      <c r="F2" s="206"/>
      <c r="G2" s="206"/>
      <c r="H2" s="206"/>
      <c r="I2" s="206"/>
    </row>
    <row r="3" ht="21.6" customHeight="1" spans="1:9">
      <c r="A3" s="206"/>
      <c r="B3" s="206"/>
      <c r="C3" s="206"/>
      <c r="D3" s="206"/>
      <c r="E3" s="206"/>
      <c r="F3" s="206"/>
      <c r="G3" s="206"/>
      <c r="H3" s="206"/>
      <c r="I3" s="206"/>
    </row>
    <row r="4" ht="39.6" customHeight="1" spans="1:9">
      <c r="A4" s="207"/>
      <c r="B4" s="208"/>
      <c r="C4" s="8"/>
      <c r="D4" s="207" t="s">
        <v>1</v>
      </c>
      <c r="E4" s="208" t="s">
        <v>2</v>
      </c>
      <c r="F4" s="208"/>
      <c r="G4" s="208"/>
      <c r="H4" s="208"/>
      <c r="I4" s="8"/>
    </row>
    <row r="5" ht="54.4" customHeight="1" spans="1:9">
      <c r="A5" s="207"/>
      <c r="B5" s="208"/>
      <c r="C5" s="8"/>
      <c r="D5" s="207" t="s">
        <v>3</v>
      </c>
      <c r="E5" s="208" t="s">
        <v>4</v>
      </c>
      <c r="F5" s="208"/>
      <c r="G5" s="208"/>
      <c r="H5" s="208"/>
      <c r="I5" s="8"/>
    </row>
    <row r="6" ht="16.35" customHeight="1"/>
    <row r="7" ht="16.35" customHeight="1"/>
    <row r="8" ht="16.35" customHeight="1" spans="4:4">
      <c r="D8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7" workbookViewId="0">
      <selection activeCell="F25" sqref="F25"/>
    </sheetView>
  </sheetViews>
  <sheetFormatPr defaultColWidth="10" defaultRowHeight="14.4" outlineLevelCol="4"/>
  <cols>
    <col min="1" max="1" width="15.8796296296296" customWidth="1"/>
    <col min="2" max="2" width="26.75" customWidth="1"/>
    <col min="3" max="3" width="13.212962962963" customWidth="1"/>
    <col min="4" max="4" width="15.4537037037037" customWidth="1"/>
    <col min="5" max="5" width="14.4351851851852" customWidth="1"/>
  </cols>
  <sheetData>
    <row r="1" ht="18.95" customHeight="1" spans="1:5">
      <c r="A1" s="8"/>
      <c r="B1" s="8"/>
      <c r="C1" s="8"/>
      <c r="D1" s="8"/>
      <c r="E1" s="21" t="s">
        <v>305</v>
      </c>
    </row>
    <row r="2" ht="40.5" customHeight="1" spans="1:5">
      <c r="A2" s="23" t="s">
        <v>14</v>
      </c>
      <c r="B2" s="23"/>
      <c r="C2" s="23"/>
      <c r="D2" s="23"/>
      <c r="E2" s="23"/>
    </row>
    <row r="3" ht="20.65" customHeight="1" spans="1:5">
      <c r="A3" s="3" t="s">
        <v>306</v>
      </c>
      <c r="B3" s="3"/>
      <c r="C3" s="3"/>
      <c r="D3" s="3"/>
      <c r="E3" s="12" t="s">
        <v>307</v>
      </c>
    </row>
    <row r="4" ht="23" customHeight="1" spans="1:5">
      <c r="A4" s="5" t="s">
        <v>308</v>
      </c>
      <c r="B4" s="5"/>
      <c r="C4" s="5" t="s">
        <v>309</v>
      </c>
      <c r="D4" s="5"/>
      <c r="E4" s="5"/>
    </row>
    <row r="5" ht="23" customHeight="1" spans="1:5">
      <c r="A5" s="5" t="s">
        <v>310</v>
      </c>
      <c r="B5" s="5" t="s">
        <v>162</v>
      </c>
      <c r="C5" s="5" t="s">
        <v>137</v>
      </c>
      <c r="D5" s="5" t="s">
        <v>287</v>
      </c>
      <c r="E5" s="5" t="s">
        <v>288</v>
      </c>
    </row>
    <row r="6" ht="23" customHeight="1" spans="1:5">
      <c r="A6" s="18" t="s">
        <v>311</v>
      </c>
      <c r="B6" s="18" t="s">
        <v>289</v>
      </c>
      <c r="C6" s="43">
        <v>796.78</v>
      </c>
      <c r="D6" s="43">
        <v>796.78</v>
      </c>
      <c r="E6" s="43"/>
    </row>
    <row r="7" ht="23" customHeight="1" spans="1:5">
      <c r="A7" s="40" t="s">
        <v>312</v>
      </c>
      <c r="B7" s="40" t="s">
        <v>313</v>
      </c>
      <c r="C7" s="44">
        <v>79.6</v>
      </c>
      <c r="D7" s="44">
        <v>79.6</v>
      </c>
      <c r="E7" s="44"/>
    </row>
    <row r="8" ht="23" customHeight="1" spans="1:5">
      <c r="A8" s="40" t="s">
        <v>314</v>
      </c>
      <c r="B8" s="40" t="s">
        <v>315</v>
      </c>
      <c r="C8" s="44">
        <v>4.97</v>
      </c>
      <c r="D8" s="44">
        <v>4.97</v>
      </c>
      <c r="E8" s="44"/>
    </row>
    <row r="9" ht="23" customHeight="1" spans="1:5">
      <c r="A9" s="40" t="s">
        <v>316</v>
      </c>
      <c r="B9" s="40" t="s">
        <v>317</v>
      </c>
      <c r="C9" s="44">
        <v>42.29</v>
      </c>
      <c r="D9" s="44">
        <v>42.29</v>
      </c>
      <c r="E9" s="44"/>
    </row>
    <row r="10" ht="23" customHeight="1" spans="1:5">
      <c r="A10" s="40" t="s">
        <v>318</v>
      </c>
      <c r="B10" s="40" t="s">
        <v>319</v>
      </c>
      <c r="C10" s="44">
        <v>4.97</v>
      </c>
      <c r="D10" s="44">
        <v>4.97</v>
      </c>
      <c r="E10" s="44"/>
    </row>
    <row r="11" ht="23" customHeight="1" spans="1:5">
      <c r="A11" s="40" t="s">
        <v>320</v>
      </c>
      <c r="B11" s="40" t="s">
        <v>321</v>
      </c>
      <c r="C11" s="44">
        <v>338.01</v>
      </c>
      <c r="D11" s="44">
        <v>338.01</v>
      </c>
      <c r="E11" s="44"/>
    </row>
    <row r="12" ht="23" customHeight="1" spans="1:5">
      <c r="A12" s="40" t="s">
        <v>322</v>
      </c>
      <c r="B12" s="40" t="s">
        <v>323</v>
      </c>
      <c r="C12" s="44">
        <v>0</v>
      </c>
      <c r="D12" s="44">
        <v>0</v>
      </c>
      <c r="E12" s="44"/>
    </row>
    <row r="13" ht="23" customHeight="1" spans="1:5">
      <c r="A13" s="40" t="s">
        <v>324</v>
      </c>
      <c r="B13" s="40" t="s">
        <v>325</v>
      </c>
      <c r="C13" s="44">
        <v>167.55</v>
      </c>
      <c r="D13" s="44">
        <v>167.55</v>
      </c>
      <c r="E13" s="44"/>
    </row>
    <row r="14" ht="23" customHeight="1" spans="1:5">
      <c r="A14" s="40" t="s">
        <v>326</v>
      </c>
      <c r="B14" s="40" t="s">
        <v>327</v>
      </c>
      <c r="C14" s="44">
        <v>99.69</v>
      </c>
      <c r="D14" s="44">
        <v>99.69</v>
      </c>
      <c r="E14" s="44"/>
    </row>
    <row r="15" ht="23" customHeight="1" spans="1:5">
      <c r="A15" s="40">
        <v>30113</v>
      </c>
      <c r="B15" s="40" t="s">
        <v>328</v>
      </c>
      <c r="C15" s="44">
        <v>59.7</v>
      </c>
      <c r="D15" s="44">
        <v>59.7</v>
      </c>
      <c r="E15" s="44"/>
    </row>
    <row r="16" ht="23" customHeight="1" spans="1:5">
      <c r="A16" s="18" t="s">
        <v>329</v>
      </c>
      <c r="B16" s="18" t="s">
        <v>330</v>
      </c>
      <c r="C16" s="43">
        <v>84.43</v>
      </c>
      <c r="D16" s="43"/>
      <c r="E16" s="43">
        <v>84.43</v>
      </c>
    </row>
    <row r="17" ht="23" customHeight="1" spans="1:5">
      <c r="A17" s="45" t="s">
        <v>331</v>
      </c>
      <c r="B17" s="40" t="s">
        <v>332</v>
      </c>
      <c r="C17" s="44">
        <v>5.91</v>
      </c>
      <c r="D17" s="44"/>
      <c r="E17" s="44">
        <v>5.91</v>
      </c>
    </row>
    <row r="18" ht="23" customHeight="1" spans="1:5">
      <c r="A18" s="45" t="s">
        <v>333</v>
      </c>
      <c r="B18" s="40" t="s">
        <v>334</v>
      </c>
      <c r="C18" s="44">
        <v>1.31</v>
      </c>
      <c r="D18" s="44"/>
      <c r="E18" s="44">
        <v>1.31</v>
      </c>
    </row>
    <row r="19" ht="23" customHeight="1" spans="1:5">
      <c r="A19" s="45" t="s">
        <v>335</v>
      </c>
      <c r="B19" s="40" t="s">
        <v>336</v>
      </c>
      <c r="C19" s="44">
        <v>0.96</v>
      </c>
      <c r="D19" s="44"/>
      <c r="E19" s="44">
        <v>0.96</v>
      </c>
    </row>
    <row r="20" ht="23" customHeight="1" spans="1:5">
      <c r="A20" s="45" t="s">
        <v>337</v>
      </c>
      <c r="B20" s="40" t="s">
        <v>338</v>
      </c>
      <c r="C20" s="44">
        <v>3.94</v>
      </c>
      <c r="D20" s="44"/>
      <c r="E20" s="44">
        <v>3.94</v>
      </c>
    </row>
    <row r="21" ht="23" customHeight="1" spans="1:5">
      <c r="A21" s="45" t="s">
        <v>339</v>
      </c>
      <c r="B21" s="40" t="s">
        <v>340</v>
      </c>
      <c r="C21" s="44">
        <v>6.57</v>
      </c>
      <c r="D21" s="44"/>
      <c r="E21" s="44">
        <v>6.57</v>
      </c>
    </row>
    <row r="22" ht="23" customHeight="1" spans="1:5">
      <c r="A22" s="45" t="s">
        <v>341</v>
      </c>
      <c r="B22" s="40" t="s">
        <v>342</v>
      </c>
      <c r="C22" s="44">
        <v>4.6</v>
      </c>
      <c r="D22" s="44"/>
      <c r="E22" s="44">
        <v>4.6</v>
      </c>
    </row>
    <row r="23" ht="23" customHeight="1" spans="1:5">
      <c r="A23" s="45" t="s">
        <v>343</v>
      </c>
      <c r="B23" s="40" t="s">
        <v>344</v>
      </c>
      <c r="C23" s="44">
        <v>7.88</v>
      </c>
      <c r="D23" s="44"/>
      <c r="E23" s="44">
        <v>7.88</v>
      </c>
    </row>
    <row r="24" ht="23" customHeight="1" spans="1:5">
      <c r="A24" s="45" t="s">
        <v>345</v>
      </c>
      <c r="B24" s="40" t="s">
        <v>346</v>
      </c>
      <c r="C24" s="44">
        <v>1.31</v>
      </c>
      <c r="D24" s="44"/>
      <c r="E24" s="44">
        <v>1.31</v>
      </c>
    </row>
    <row r="25" ht="23" customHeight="1" spans="1:5">
      <c r="A25" s="45" t="s">
        <v>347</v>
      </c>
      <c r="B25" s="40" t="s">
        <v>348</v>
      </c>
      <c r="C25" s="44">
        <v>2.34</v>
      </c>
      <c r="D25" s="44"/>
      <c r="E25" s="44">
        <v>2.34</v>
      </c>
    </row>
    <row r="26" ht="23" customHeight="1" spans="1:5">
      <c r="A26" s="45" t="s">
        <v>349</v>
      </c>
      <c r="B26" s="40" t="s">
        <v>350</v>
      </c>
      <c r="C26" s="44">
        <v>3.29</v>
      </c>
      <c r="D26" s="44"/>
      <c r="E26" s="44">
        <v>3.29</v>
      </c>
    </row>
    <row r="27" ht="23" customHeight="1" spans="1:5">
      <c r="A27" s="45" t="s">
        <v>351</v>
      </c>
      <c r="B27" s="40" t="s">
        <v>352</v>
      </c>
      <c r="C27" s="44">
        <v>45.01</v>
      </c>
      <c r="D27" s="44"/>
      <c r="E27" s="44">
        <v>45.01</v>
      </c>
    </row>
    <row r="28" ht="23" customHeight="1" spans="1:5">
      <c r="A28" s="45" t="s">
        <v>353</v>
      </c>
      <c r="B28" s="40" t="s">
        <v>354</v>
      </c>
      <c r="C28" s="44">
        <v>1.31</v>
      </c>
      <c r="D28" s="43"/>
      <c r="E28" s="44">
        <v>1.31</v>
      </c>
    </row>
    <row r="29" ht="23" customHeight="1" spans="1:5">
      <c r="A29" s="5" t="s">
        <v>137</v>
      </c>
      <c r="B29" s="5"/>
      <c r="C29" s="43">
        <v>881.21</v>
      </c>
      <c r="D29" s="43">
        <v>796.78</v>
      </c>
      <c r="E29" s="43">
        <v>84.43</v>
      </c>
    </row>
    <row r="30" ht="16.35" customHeight="1" spans="1:4">
      <c r="A30" s="4"/>
      <c r="B30" s="4"/>
      <c r="C30" s="4"/>
      <c r="D30" s="4"/>
    </row>
  </sheetData>
  <mergeCells count="6">
    <mergeCell ref="A2:E2"/>
    <mergeCell ref="A3:D3"/>
    <mergeCell ref="A4:B4"/>
    <mergeCell ref="C4:E4"/>
    <mergeCell ref="A29:B29"/>
    <mergeCell ref="A30:B30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C1" workbookViewId="0">
      <selection activeCell="M1" sqref="M1:N1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6" width="9.75" customWidth="1"/>
  </cols>
  <sheetData>
    <row r="1" ht="16.35" customHeight="1" spans="1:14">
      <c r="A1" s="8"/>
      <c r="M1" s="21" t="s">
        <v>355</v>
      </c>
      <c r="N1" s="21"/>
    </row>
    <row r="2" ht="44.85" customHeight="1" spans="1:14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="1" customFormat="1" ht="22.35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2" t="s">
        <v>33</v>
      </c>
      <c r="N3" s="12"/>
    </row>
    <row r="4" s="1" customFormat="1" ht="42.2" customHeight="1" spans="1:14">
      <c r="A4" s="5" t="s">
        <v>160</v>
      </c>
      <c r="B4" s="5"/>
      <c r="C4" s="5"/>
      <c r="D4" s="5" t="s">
        <v>197</v>
      </c>
      <c r="E4" s="5" t="s">
        <v>198</v>
      </c>
      <c r="F4" s="5" t="s">
        <v>356</v>
      </c>
      <c r="G4" s="5" t="s">
        <v>200</v>
      </c>
      <c r="H4" s="5"/>
      <c r="I4" s="5"/>
      <c r="J4" s="5"/>
      <c r="K4" s="5"/>
      <c r="L4" s="5" t="s">
        <v>204</v>
      </c>
      <c r="M4" s="5"/>
      <c r="N4" s="5"/>
    </row>
    <row r="5" s="1" customFormat="1" ht="39.6" customHeight="1" spans="1:14">
      <c r="A5" s="5" t="s">
        <v>168</v>
      </c>
      <c r="B5" s="5" t="s">
        <v>169</v>
      </c>
      <c r="C5" s="5" t="s">
        <v>170</v>
      </c>
      <c r="D5" s="5"/>
      <c r="E5" s="5"/>
      <c r="F5" s="5"/>
      <c r="G5" s="5" t="s">
        <v>137</v>
      </c>
      <c r="H5" s="5" t="s">
        <v>357</v>
      </c>
      <c r="I5" s="5" t="s">
        <v>358</v>
      </c>
      <c r="J5" s="5" t="s">
        <v>359</v>
      </c>
      <c r="K5" s="5" t="s">
        <v>360</v>
      </c>
      <c r="L5" s="5" t="s">
        <v>137</v>
      </c>
      <c r="M5" s="5" t="s">
        <v>289</v>
      </c>
      <c r="N5" s="5" t="s">
        <v>361</v>
      </c>
    </row>
    <row r="6" s="1" customFormat="1" ht="22.9" customHeight="1" spans="1:14">
      <c r="A6" s="20"/>
      <c r="B6" s="20"/>
      <c r="C6" s="20"/>
      <c r="D6" s="20"/>
      <c r="E6" s="20" t="s">
        <v>137</v>
      </c>
      <c r="F6" s="41">
        <v>796.781082</v>
      </c>
      <c r="G6" s="41">
        <v>796.781082</v>
      </c>
      <c r="H6" s="41">
        <v>605.2539</v>
      </c>
      <c r="I6" s="41">
        <v>131.830398</v>
      </c>
      <c r="J6" s="41">
        <v>59.696784</v>
      </c>
      <c r="K6" s="41"/>
      <c r="L6" s="41"/>
      <c r="M6" s="41"/>
      <c r="N6" s="41"/>
    </row>
    <row r="7" s="1" customFormat="1" ht="22.9" customHeight="1" spans="1:14">
      <c r="A7" s="20"/>
      <c r="B7" s="20"/>
      <c r="C7" s="20"/>
      <c r="D7" s="18" t="s">
        <v>155</v>
      </c>
      <c r="E7" s="18" t="s">
        <v>156</v>
      </c>
      <c r="F7" s="41">
        <v>796.781082</v>
      </c>
      <c r="G7" s="41">
        <v>796.781082</v>
      </c>
      <c r="H7" s="41">
        <v>605.2539</v>
      </c>
      <c r="I7" s="41">
        <v>131.830398</v>
      </c>
      <c r="J7" s="41">
        <v>59.696784</v>
      </c>
      <c r="K7" s="41"/>
      <c r="L7" s="41"/>
      <c r="M7" s="41"/>
      <c r="N7" s="41"/>
    </row>
    <row r="8" s="1" customFormat="1" ht="22.9" customHeight="1" spans="1:14">
      <c r="A8" s="20"/>
      <c r="B8" s="20"/>
      <c r="C8" s="20"/>
      <c r="D8" s="33" t="s">
        <v>157</v>
      </c>
      <c r="E8" s="33" t="s">
        <v>158</v>
      </c>
      <c r="F8" s="41">
        <v>796.781082</v>
      </c>
      <c r="G8" s="41">
        <v>796.781082</v>
      </c>
      <c r="H8" s="41">
        <v>605.2539</v>
      </c>
      <c r="I8" s="41">
        <v>131.830398</v>
      </c>
      <c r="J8" s="41">
        <v>59.696784</v>
      </c>
      <c r="K8" s="41"/>
      <c r="L8" s="41"/>
      <c r="M8" s="41"/>
      <c r="N8" s="41"/>
    </row>
    <row r="9" s="1" customFormat="1" ht="22.9" customHeight="1" spans="1:14">
      <c r="A9" s="42" t="s">
        <v>174</v>
      </c>
      <c r="B9" s="42" t="s">
        <v>175</v>
      </c>
      <c r="C9" s="42" t="s">
        <v>175</v>
      </c>
      <c r="D9" s="25" t="s">
        <v>261</v>
      </c>
      <c r="E9" s="6" t="s">
        <v>217</v>
      </c>
      <c r="F9" s="7">
        <v>79.595712</v>
      </c>
      <c r="G9" s="7">
        <v>79.595712</v>
      </c>
      <c r="H9" s="34"/>
      <c r="I9" s="34">
        <v>79.595712</v>
      </c>
      <c r="J9" s="34"/>
      <c r="K9" s="34"/>
      <c r="L9" s="7"/>
      <c r="M9" s="34"/>
      <c r="N9" s="34"/>
    </row>
    <row r="10" s="1" customFormat="1" ht="22.9" customHeight="1" spans="1:14">
      <c r="A10" s="42" t="s">
        <v>174</v>
      </c>
      <c r="B10" s="42" t="s">
        <v>172</v>
      </c>
      <c r="C10" s="42" t="s">
        <v>172</v>
      </c>
      <c r="D10" s="25" t="s">
        <v>261</v>
      </c>
      <c r="E10" s="6" t="s">
        <v>218</v>
      </c>
      <c r="F10" s="7">
        <v>4.974732</v>
      </c>
      <c r="G10" s="7">
        <v>4.974732</v>
      </c>
      <c r="H10" s="34"/>
      <c r="I10" s="34">
        <v>4.974732</v>
      </c>
      <c r="J10" s="34"/>
      <c r="K10" s="34"/>
      <c r="L10" s="7"/>
      <c r="M10" s="34"/>
      <c r="N10" s="34"/>
    </row>
    <row r="11" s="1" customFormat="1" ht="22.9" customHeight="1" spans="1:14">
      <c r="A11" s="42" t="s">
        <v>178</v>
      </c>
      <c r="B11" s="42" t="s">
        <v>179</v>
      </c>
      <c r="C11" s="42" t="s">
        <v>180</v>
      </c>
      <c r="D11" s="25" t="s">
        <v>261</v>
      </c>
      <c r="E11" s="6" t="s">
        <v>362</v>
      </c>
      <c r="F11" s="7">
        <v>47.259954</v>
      </c>
      <c r="G11" s="7">
        <v>47.259954</v>
      </c>
      <c r="H11" s="34"/>
      <c r="I11" s="34">
        <v>47.259954</v>
      </c>
      <c r="J11" s="34"/>
      <c r="K11" s="34"/>
      <c r="L11" s="7"/>
      <c r="M11" s="34"/>
      <c r="N11" s="34"/>
    </row>
    <row r="12" s="1" customFormat="1" ht="22.9" customHeight="1" spans="1:14">
      <c r="A12" s="42" t="s">
        <v>185</v>
      </c>
      <c r="B12" s="42" t="s">
        <v>180</v>
      </c>
      <c r="C12" s="42" t="s">
        <v>180</v>
      </c>
      <c r="D12" s="25" t="s">
        <v>261</v>
      </c>
      <c r="E12" s="6" t="s">
        <v>225</v>
      </c>
      <c r="F12" s="7">
        <v>605.2539</v>
      </c>
      <c r="G12" s="7">
        <v>605.2539</v>
      </c>
      <c r="H12" s="34">
        <v>605.2539</v>
      </c>
      <c r="I12" s="34"/>
      <c r="J12" s="34"/>
      <c r="K12" s="34"/>
      <c r="L12" s="7"/>
      <c r="M12" s="34"/>
      <c r="N12" s="34"/>
    </row>
    <row r="13" s="1" customFormat="1" ht="22.9" customHeight="1" spans="1:14">
      <c r="A13" s="42" t="s">
        <v>193</v>
      </c>
      <c r="B13" s="42" t="s">
        <v>194</v>
      </c>
      <c r="C13" s="42" t="s">
        <v>180</v>
      </c>
      <c r="D13" s="25" t="s">
        <v>261</v>
      </c>
      <c r="E13" s="6" t="s">
        <v>231</v>
      </c>
      <c r="F13" s="7">
        <v>59.696784</v>
      </c>
      <c r="G13" s="7">
        <v>59.696784</v>
      </c>
      <c r="H13" s="34"/>
      <c r="I13" s="34"/>
      <c r="J13" s="34">
        <v>59.696784</v>
      </c>
      <c r="K13" s="34"/>
      <c r="L13" s="7"/>
      <c r="M13" s="34"/>
      <c r="N13" s="3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1" workbookViewId="0">
      <selection activeCell="U1" sqref="U1:V1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8"/>
      <c r="U1" s="21" t="s">
        <v>363</v>
      </c>
      <c r="V1" s="21"/>
    </row>
    <row r="2" ht="50.1" customHeight="1" spans="1:22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="1" customFormat="1" ht="24.2" customHeight="1" spans="1:22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2" t="s">
        <v>33</v>
      </c>
      <c r="V3" s="12"/>
    </row>
    <row r="4" s="1" customFormat="1" ht="26.65" customHeight="1" spans="1:22">
      <c r="A4" s="5" t="s">
        <v>160</v>
      </c>
      <c r="B4" s="5"/>
      <c r="C4" s="5"/>
      <c r="D4" s="5" t="s">
        <v>197</v>
      </c>
      <c r="E4" s="5" t="s">
        <v>198</v>
      </c>
      <c r="F4" s="5" t="s">
        <v>356</v>
      </c>
      <c r="G4" s="5" t="s">
        <v>364</v>
      </c>
      <c r="H4" s="5"/>
      <c r="I4" s="5"/>
      <c r="J4" s="5"/>
      <c r="K4" s="5"/>
      <c r="L4" s="5" t="s">
        <v>365</v>
      </c>
      <c r="M4" s="5"/>
      <c r="N4" s="5"/>
      <c r="O4" s="5"/>
      <c r="P4" s="5"/>
      <c r="Q4" s="5"/>
      <c r="R4" s="5" t="s">
        <v>359</v>
      </c>
      <c r="S4" s="5" t="s">
        <v>366</v>
      </c>
      <c r="T4" s="5"/>
      <c r="U4" s="5"/>
      <c r="V4" s="5"/>
    </row>
    <row r="5" s="1" customFormat="1" ht="56.1" customHeight="1" spans="1:22">
      <c r="A5" s="5" t="s">
        <v>168</v>
      </c>
      <c r="B5" s="5" t="s">
        <v>169</v>
      </c>
      <c r="C5" s="5" t="s">
        <v>170</v>
      </c>
      <c r="D5" s="5"/>
      <c r="E5" s="5"/>
      <c r="F5" s="5"/>
      <c r="G5" s="5" t="s">
        <v>137</v>
      </c>
      <c r="H5" s="5" t="s">
        <v>367</v>
      </c>
      <c r="I5" s="5" t="s">
        <v>368</v>
      </c>
      <c r="J5" s="5" t="s">
        <v>369</v>
      </c>
      <c r="K5" s="5" t="s">
        <v>370</v>
      </c>
      <c r="L5" s="5" t="s">
        <v>137</v>
      </c>
      <c r="M5" s="5" t="s">
        <v>371</v>
      </c>
      <c r="N5" s="5" t="s">
        <v>372</v>
      </c>
      <c r="O5" s="5" t="s">
        <v>373</v>
      </c>
      <c r="P5" s="5" t="s">
        <v>374</v>
      </c>
      <c r="Q5" s="5" t="s">
        <v>375</v>
      </c>
      <c r="R5" s="5"/>
      <c r="S5" s="5" t="s">
        <v>137</v>
      </c>
      <c r="T5" s="5" t="s">
        <v>376</v>
      </c>
      <c r="U5" s="5" t="s">
        <v>377</v>
      </c>
      <c r="V5" s="5" t="s">
        <v>360</v>
      </c>
    </row>
    <row r="6" s="1" customFormat="1" ht="22.9" customHeight="1" spans="1:22">
      <c r="A6" s="20"/>
      <c r="B6" s="20"/>
      <c r="C6" s="20"/>
      <c r="D6" s="20"/>
      <c r="E6" s="20" t="s">
        <v>137</v>
      </c>
      <c r="F6" s="19">
        <v>796.781082</v>
      </c>
      <c r="G6" s="19">
        <v>605.2539</v>
      </c>
      <c r="H6" s="19">
        <v>338.0148</v>
      </c>
      <c r="I6" s="19">
        <v>167.5455</v>
      </c>
      <c r="J6" s="19"/>
      <c r="K6" s="19">
        <v>99.6936</v>
      </c>
      <c r="L6" s="19">
        <v>131.830398</v>
      </c>
      <c r="M6" s="19">
        <v>79.595712</v>
      </c>
      <c r="N6" s="19"/>
      <c r="O6" s="19">
        <v>42.285222</v>
      </c>
      <c r="P6" s="19">
        <v>4.974732</v>
      </c>
      <c r="Q6" s="19">
        <v>4.974732</v>
      </c>
      <c r="R6" s="19">
        <v>59.696784</v>
      </c>
      <c r="S6" s="19"/>
      <c r="T6" s="19"/>
      <c r="U6" s="19"/>
      <c r="V6" s="19"/>
    </row>
    <row r="7" s="1" customFormat="1" ht="22.9" customHeight="1" spans="1:22">
      <c r="A7" s="20"/>
      <c r="B7" s="20"/>
      <c r="C7" s="20"/>
      <c r="D7" s="18" t="s">
        <v>155</v>
      </c>
      <c r="E7" s="18" t="s">
        <v>156</v>
      </c>
      <c r="F7" s="19">
        <v>796.781082</v>
      </c>
      <c r="G7" s="19">
        <v>605.2539</v>
      </c>
      <c r="H7" s="19">
        <v>338.0148</v>
      </c>
      <c r="I7" s="19">
        <v>167.5455</v>
      </c>
      <c r="J7" s="19"/>
      <c r="K7" s="19">
        <v>99.6936</v>
      </c>
      <c r="L7" s="19">
        <v>131.830398</v>
      </c>
      <c r="M7" s="19">
        <v>79.595712</v>
      </c>
      <c r="N7" s="19"/>
      <c r="O7" s="19">
        <v>42.285222</v>
      </c>
      <c r="P7" s="19">
        <v>4.974732</v>
      </c>
      <c r="Q7" s="19">
        <v>4.974732</v>
      </c>
      <c r="R7" s="19">
        <v>59.696784</v>
      </c>
      <c r="S7" s="19"/>
      <c r="T7" s="19"/>
      <c r="U7" s="19"/>
      <c r="V7" s="19"/>
    </row>
    <row r="8" s="1" customFormat="1" ht="22.9" customHeight="1" spans="1:22">
      <c r="A8" s="20"/>
      <c r="B8" s="20"/>
      <c r="C8" s="20"/>
      <c r="D8" s="33" t="s">
        <v>157</v>
      </c>
      <c r="E8" s="33" t="s">
        <v>158</v>
      </c>
      <c r="F8" s="19">
        <v>796.781082</v>
      </c>
      <c r="G8" s="19">
        <v>605.2539</v>
      </c>
      <c r="H8" s="19">
        <v>338.0148</v>
      </c>
      <c r="I8" s="19">
        <v>167.5455</v>
      </c>
      <c r="J8" s="19"/>
      <c r="K8" s="19">
        <v>99.6936</v>
      </c>
      <c r="L8" s="19">
        <v>131.830398</v>
      </c>
      <c r="M8" s="19">
        <v>79.595712</v>
      </c>
      <c r="N8" s="19"/>
      <c r="O8" s="19">
        <v>42.285222</v>
      </c>
      <c r="P8" s="19">
        <v>4.974732</v>
      </c>
      <c r="Q8" s="19">
        <v>4.974732</v>
      </c>
      <c r="R8" s="19">
        <v>59.696784</v>
      </c>
      <c r="S8" s="19"/>
      <c r="T8" s="19"/>
      <c r="U8" s="19"/>
      <c r="V8" s="19"/>
    </row>
    <row r="9" s="1" customFormat="1" ht="22.9" customHeight="1" spans="1:22">
      <c r="A9" s="42" t="s">
        <v>174</v>
      </c>
      <c r="B9" s="42" t="s">
        <v>175</v>
      </c>
      <c r="C9" s="42" t="s">
        <v>175</v>
      </c>
      <c r="D9" s="25" t="s">
        <v>261</v>
      </c>
      <c r="E9" s="6" t="s">
        <v>217</v>
      </c>
      <c r="F9" s="7">
        <v>79.595712</v>
      </c>
      <c r="G9" s="34"/>
      <c r="H9" s="34"/>
      <c r="I9" s="34"/>
      <c r="J9" s="34"/>
      <c r="K9" s="34"/>
      <c r="L9" s="7">
        <v>79.595712</v>
      </c>
      <c r="M9" s="34">
        <v>79.595712</v>
      </c>
      <c r="N9" s="34"/>
      <c r="O9" s="34"/>
      <c r="P9" s="34"/>
      <c r="Q9" s="34"/>
      <c r="R9" s="34"/>
      <c r="S9" s="7"/>
      <c r="T9" s="34"/>
      <c r="U9" s="34"/>
      <c r="V9" s="34"/>
    </row>
    <row r="10" s="1" customFormat="1" ht="22.9" customHeight="1" spans="1:22">
      <c r="A10" s="42" t="s">
        <v>174</v>
      </c>
      <c r="B10" s="42" t="s">
        <v>172</v>
      </c>
      <c r="C10" s="42" t="s">
        <v>172</v>
      </c>
      <c r="D10" s="25" t="s">
        <v>261</v>
      </c>
      <c r="E10" s="6" t="s">
        <v>218</v>
      </c>
      <c r="F10" s="7">
        <v>4.974732</v>
      </c>
      <c r="G10" s="34"/>
      <c r="H10" s="34"/>
      <c r="I10" s="34"/>
      <c r="J10" s="34"/>
      <c r="K10" s="34"/>
      <c r="L10" s="7">
        <v>4.974732</v>
      </c>
      <c r="M10" s="34"/>
      <c r="N10" s="34"/>
      <c r="O10" s="34"/>
      <c r="P10" s="34"/>
      <c r="Q10" s="34">
        <v>4.974732</v>
      </c>
      <c r="R10" s="34"/>
      <c r="S10" s="7"/>
      <c r="T10" s="34"/>
      <c r="U10" s="34"/>
      <c r="V10" s="34"/>
    </row>
    <row r="11" s="1" customFormat="1" ht="22.9" customHeight="1" spans="1:22">
      <c r="A11" s="42" t="s">
        <v>178</v>
      </c>
      <c r="B11" s="42" t="s">
        <v>179</v>
      </c>
      <c r="C11" s="42" t="s">
        <v>180</v>
      </c>
      <c r="D11" s="25" t="s">
        <v>261</v>
      </c>
      <c r="E11" s="6" t="s">
        <v>362</v>
      </c>
      <c r="F11" s="7">
        <v>47.259954</v>
      </c>
      <c r="G11" s="34"/>
      <c r="H11" s="34"/>
      <c r="I11" s="34"/>
      <c r="J11" s="34"/>
      <c r="K11" s="34"/>
      <c r="L11" s="7">
        <v>47.259954</v>
      </c>
      <c r="M11" s="34"/>
      <c r="N11" s="34"/>
      <c r="O11" s="34">
        <v>42.285222</v>
      </c>
      <c r="P11" s="34">
        <v>4.974732</v>
      </c>
      <c r="Q11" s="34"/>
      <c r="R11" s="34"/>
      <c r="S11" s="7"/>
      <c r="T11" s="34"/>
      <c r="U11" s="34"/>
      <c r="V11" s="34"/>
    </row>
    <row r="12" s="1" customFormat="1" ht="22.9" customHeight="1" spans="1:22">
      <c r="A12" s="42" t="s">
        <v>185</v>
      </c>
      <c r="B12" s="42" t="s">
        <v>180</v>
      </c>
      <c r="C12" s="42" t="s">
        <v>180</v>
      </c>
      <c r="D12" s="25" t="s">
        <v>261</v>
      </c>
      <c r="E12" s="6" t="s">
        <v>225</v>
      </c>
      <c r="F12" s="7">
        <v>605.2539</v>
      </c>
      <c r="G12" s="34">
        <v>605.2539</v>
      </c>
      <c r="H12" s="34">
        <v>338.0148</v>
      </c>
      <c r="I12" s="34">
        <v>167.5455</v>
      </c>
      <c r="J12" s="34"/>
      <c r="K12" s="34">
        <v>99.6936</v>
      </c>
      <c r="L12" s="7"/>
      <c r="M12" s="34"/>
      <c r="N12" s="34"/>
      <c r="O12" s="34"/>
      <c r="P12" s="34"/>
      <c r="Q12" s="34"/>
      <c r="R12" s="34"/>
      <c r="S12" s="7"/>
      <c r="T12" s="34"/>
      <c r="U12" s="34"/>
      <c r="V12" s="34"/>
    </row>
    <row r="13" s="1" customFormat="1" ht="22.9" customHeight="1" spans="1:22">
      <c r="A13" s="42" t="s">
        <v>193</v>
      </c>
      <c r="B13" s="42" t="s">
        <v>194</v>
      </c>
      <c r="C13" s="42" t="s">
        <v>180</v>
      </c>
      <c r="D13" s="25" t="s">
        <v>261</v>
      </c>
      <c r="E13" s="6" t="s">
        <v>231</v>
      </c>
      <c r="F13" s="7">
        <v>59.696784</v>
      </c>
      <c r="G13" s="34"/>
      <c r="H13" s="34"/>
      <c r="I13" s="34"/>
      <c r="J13" s="34"/>
      <c r="K13" s="34"/>
      <c r="L13" s="7"/>
      <c r="M13" s="34"/>
      <c r="N13" s="34"/>
      <c r="O13" s="34"/>
      <c r="P13" s="34"/>
      <c r="Q13" s="34"/>
      <c r="R13" s="34">
        <v>59.696784</v>
      </c>
      <c r="S13" s="7"/>
      <c r="T13" s="34"/>
      <c r="U13" s="34"/>
      <c r="V13" s="3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8"/>
      <c r="K1" s="21" t="s">
        <v>378</v>
      </c>
    </row>
    <row r="2" ht="46.5" customHeight="1" spans="1:11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="1" customFormat="1" ht="18.2" customHeight="1" spans="1:11">
      <c r="A3" s="3" t="s">
        <v>32</v>
      </c>
      <c r="B3" s="3"/>
      <c r="C3" s="3"/>
      <c r="D3" s="3"/>
      <c r="E3" s="3"/>
      <c r="F3" s="3"/>
      <c r="G3" s="3"/>
      <c r="H3" s="3"/>
      <c r="I3" s="3"/>
      <c r="J3" s="12" t="s">
        <v>33</v>
      </c>
      <c r="K3" s="12"/>
    </row>
    <row r="4" s="1" customFormat="1" ht="23.25" customHeight="1" spans="1:11">
      <c r="A4" s="5" t="s">
        <v>160</v>
      </c>
      <c r="B4" s="5"/>
      <c r="C4" s="5"/>
      <c r="D4" s="5" t="s">
        <v>197</v>
      </c>
      <c r="E4" s="5" t="s">
        <v>198</v>
      </c>
      <c r="F4" s="5" t="s">
        <v>379</v>
      </c>
      <c r="G4" s="5" t="s">
        <v>380</v>
      </c>
      <c r="H4" s="5" t="s">
        <v>381</v>
      </c>
      <c r="I4" s="5" t="s">
        <v>382</v>
      </c>
      <c r="J4" s="5" t="s">
        <v>383</v>
      </c>
      <c r="K4" s="5" t="s">
        <v>384</v>
      </c>
    </row>
    <row r="5" s="1" customFormat="1" ht="23.25" customHeight="1" spans="1:11">
      <c r="A5" s="5" t="s">
        <v>168</v>
      </c>
      <c r="B5" s="5" t="s">
        <v>169</v>
      </c>
      <c r="C5" s="5" t="s">
        <v>170</v>
      </c>
      <c r="D5" s="5"/>
      <c r="E5" s="5"/>
      <c r="F5" s="5"/>
      <c r="G5" s="5"/>
      <c r="H5" s="5"/>
      <c r="I5" s="5"/>
      <c r="J5" s="5"/>
      <c r="K5" s="5"/>
    </row>
    <row r="6" s="1" customFormat="1" ht="22.9" customHeight="1" spans="1:11">
      <c r="A6" s="20"/>
      <c r="B6" s="20"/>
      <c r="C6" s="20"/>
      <c r="D6" s="20"/>
      <c r="E6" s="20" t="s">
        <v>137</v>
      </c>
      <c r="F6" s="19">
        <v>0</v>
      </c>
      <c r="G6" s="19"/>
      <c r="H6" s="19"/>
      <c r="I6" s="19"/>
      <c r="J6" s="19"/>
      <c r="K6" s="19"/>
    </row>
    <row r="7" s="1" customFormat="1" ht="22.9" customHeight="1" spans="1:11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</row>
    <row r="8" s="1" customFormat="1" ht="22.9" customHeight="1" spans="1:11">
      <c r="A8" s="20"/>
      <c r="B8" s="20"/>
      <c r="C8" s="20"/>
      <c r="D8" s="33"/>
      <c r="E8" s="33"/>
      <c r="F8" s="19"/>
      <c r="G8" s="19"/>
      <c r="H8" s="19"/>
      <c r="I8" s="19"/>
      <c r="J8" s="19"/>
      <c r="K8" s="19"/>
    </row>
    <row r="9" s="1" customFormat="1" ht="22.9" customHeight="1" spans="1:11">
      <c r="A9" s="42"/>
      <c r="B9" s="42"/>
      <c r="C9" s="42"/>
      <c r="D9" s="25"/>
      <c r="E9" s="6"/>
      <c r="F9" s="7"/>
      <c r="G9" s="34"/>
      <c r="H9" s="34"/>
      <c r="I9" s="34"/>
      <c r="J9" s="34"/>
      <c r="K9" s="3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8"/>
      <c r="Q1" s="21" t="s">
        <v>385</v>
      </c>
      <c r="R1" s="21"/>
    </row>
    <row r="2" ht="40.5" customHeight="1" spans="1:18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="1" customFormat="1" ht="24.2" customHeight="1" spans="1:1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2" t="s">
        <v>33</v>
      </c>
      <c r="R3" s="12"/>
    </row>
    <row r="4" s="1" customFormat="1" ht="24.2" customHeight="1" spans="1:18">
      <c r="A4" s="5" t="s">
        <v>160</v>
      </c>
      <c r="B4" s="5"/>
      <c r="C4" s="5"/>
      <c r="D4" s="5" t="s">
        <v>197</v>
      </c>
      <c r="E4" s="5" t="s">
        <v>198</v>
      </c>
      <c r="F4" s="5" t="s">
        <v>379</v>
      </c>
      <c r="G4" s="5" t="s">
        <v>386</v>
      </c>
      <c r="H4" s="5" t="s">
        <v>387</v>
      </c>
      <c r="I4" s="5" t="s">
        <v>388</v>
      </c>
      <c r="J4" s="5" t="s">
        <v>389</v>
      </c>
      <c r="K4" s="5" t="s">
        <v>390</v>
      </c>
      <c r="L4" s="5" t="s">
        <v>391</v>
      </c>
      <c r="M4" s="5" t="s">
        <v>392</v>
      </c>
      <c r="N4" s="5" t="s">
        <v>381</v>
      </c>
      <c r="O4" s="5" t="s">
        <v>393</v>
      </c>
      <c r="P4" s="5" t="s">
        <v>394</v>
      </c>
      <c r="Q4" s="5" t="s">
        <v>382</v>
      </c>
      <c r="R4" s="5" t="s">
        <v>384</v>
      </c>
    </row>
    <row r="5" s="1" customFormat="1" ht="21.6" customHeight="1" spans="1:18">
      <c r="A5" s="5" t="s">
        <v>168</v>
      </c>
      <c r="B5" s="5" t="s">
        <v>169</v>
      </c>
      <c r="C5" s="5" t="s">
        <v>170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="1" customFormat="1" ht="22.9" customHeight="1" spans="1:18">
      <c r="A6" s="20"/>
      <c r="B6" s="20"/>
      <c r="C6" s="20"/>
      <c r="D6" s="20"/>
      <c r="E6" s="20" t="s">
        <v>137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="1" customFormat="1" ht="22.9" customHeight="1" spans="1:18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="1" customFormat="1" ht="22.9" customHeight="1" spans="1:18">
      <c r="A8" s="20"/>
      <c r="B8" s="20"/>
      <c r="C8" s="20"/>
      <c r="D8" s="33"/>
      <c r="E8" s="33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="1" customFormat="1" ht="22.9" customHeight="1" spans="1:18">
      <c r="A9" s="42"/>
      <c r="B9" s="42"/>
      <c r="C9" s="42"/>
      <c r="D9" s="25"/>
      <c r="E9" s="6"/>
      <c r="F9" s="7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20">
      <c r="A1" s="8"/>
      <c r="S1" s="21" t="s">
        <v>395</v>
      </c>
      <c r="T1" s="21"/>
    </row>
    <row r="2" ht="36.2" customHeight="1" spans="1:20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="1" customFormat="1" ht="24.2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2" t="s">
        <v>33</v>
      </c>
      <c r="T3" s="12"/>
    </row>
    <row r="4" s="1" customFormat="1" ht="28.5" customHeight="1" spans="1:20">
      <c r="A4" s="5" t="s">
        <v>160</v>
      </c>
      <c r="B4" s="5"/>
      <c r="C4" s="5"/>
      <c r="D4" s="5" t="s">
        <v>197</v>
      </c>
      <c r="E4" s="5" t="s">
        <v>198</v>
      </c>
      <c r="F4" s="5" t="s">
        <v>379</v>
      </c>
      <c r="G4" s="5" t="s">
        <v>201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204</v>
      </c>
      <c r="S4" s="5"/>
      <c r="T4" s="5"/>
    </row>
    <row r="5" s="1" customFormat="1" ht="36.2" customHeight="1" spans="1:20">
      <c r="A5" s="5" t="s">
        <v>168</v>
      </c>
      <c r="B5" s="5" t="s">
        <v>169</v>
      </c>
      <c r="C5" s="5" t="s">
        <v>170</v>
      </c>
      <c r="D5" s="5"/>
      <c r="E5" s="5"/>
      <c r="F5" s="5"/>
      <c r="G5" s="5" t="s">
        <v>137</v>
      </c>
      <c r="H5" s="5" t="s">
        <v>396</v>
      </c>
      <c r="I5" s="5" t="s">
        <v>397</v>
      </c>
      <c r="J5" s="5" t="s">
        <v>398</v>
      </c>
      <c r="K5" s="5" t="s">
        <v>399</v>
      </c>
      <c r="L5" s="5" t="s">
        <v>400</v>
      </c>
      <c r="M5" s="5" t="s">
        <v>401</v>
      </c>
      <c r="N5" s="5" t="s">
        <v>402</v>
      </c>
      <c r="O5" s="5" t="s">
        <v>403</v>
      </c>
      <c r="P5" s="5" t="s">
        <v>404</v>
      </c>
      <c r="Q5" s="5" t="s">
        <v>405</v>
      </c>
      <c r="R5" s="5" t="s">
        <v>137</v>
      </c>
      <c r="S5" s="5" t="s">
        <v>330</v>
      </c>
      <c r="T5" s="5" t="s">
        <v>361</v>
      </c>
    </row>
    <row r="6" s="1" customFormat="1" ht="22.9" customHeight="1" spans="1:20">
      <c r="A6" s="20"/>
      <c r="B6" s="20"/>
      <c r="C6" s="20"/>
      <c r="D6" s="20"/>
      <c r="E6" s="20" t="s">
        <v>137</v>
      </c>
      <c r="F6" s="41">
        <v>84.432</v>
      </c>
      <c r="G6" s="41">
        <v>45.012</v>
      </c>
      <c r="H6" s="41">
        <v>45.012</v>
      </c>
      <c r="I6" s="41"/>
      <c r="J6" s="41"/>
      <c r="K6" s="41"/>
      <c r="L6" s="41"/>
      <c r="M6" s="41"/>
      <c r="N6" s="41"/>
      <c r="O6" s="41"/>
      <c r="P6" s="41"/>
      <c r="Q6" s="41"/>
      <c r="R6" s="41">
        <v>39.42</v>
      </c>
      <c r="S6" s="41">
        <v>39.42</v>
      </c>
      <c r="T6" s="41"/>
    </row>
    <row r="7" s="1" customFormat="1" ht="22.9" customHeight="1" spans="1:20">
      <c r="A7" s="20"/>
      <c r="B7" s="20"/>
      <c r="C7" s="20"/>
      <c r="D7" s="18" t="s">
        <v>155</v>
      </c>
      <c r="E7" s="18" t="s">
        <v>156</v>
      </c>
      <c r="F7" s="41">
        <v>84.432</v>
      </c>
      <c r="G7" s="41">
        <v>45.012</v>
      </c>
      <c r="H7" s="41">
        <v>45.012</v>
      </c>
      <c r="I7" s="41"/>
      <c r="J7" s="41"/>
      <c r="K7" s="41"/>
      <c r="L7" s="41"/>
      <c r="M7" s="41"/>
      <c r="N7" s="41"/>
      <c r="O7" s="41"/>
      <c r="P7" s="41"/>
      <c r="Q7" s="41"/>
      <c r="R7" s="41">
        <v>39.42</v>
      </c>
      <c r="S7" s="41">
        <v>39.42</v>
      </c>
      <c r="T7" s="41"/>
    </row>
    <row r="8" s="1" customFormat="1" ht="22.9" customHeight="1" spans="1:20">
      <c r="A8" s="20"/>
      <c r="B8" s="20"/>
      <c r="C8" s="20"/>
      <c r="D8" s="33" t="s">
        <v>157</v>
      </c>
      <c r="E8" s="33" t="s">
        <v>158</v>
      </c>
      <c r="F8" s="41">
        <v>84.432</v>
      </c>
      <c r="G8" s="41">
        <v>45.012</v>
      </c>
      <c r="H8" s="41">
        <v>45.012</v>
      </c>
      <c r="I8" s="41"/>
      <c r="J8" s="41"/>
      <c r="K8" s="41"/>
      <c r="L8" s="41"/>
      <c r="M8" s="41"/>
      <c r="N8" s="41"/>
      <c r="O8" s="41"/>
      <c r="P8" s="41"/>
      <c r="Q8" s="41"/>
      <c r="R8" s="41">
        <v>39.42</v>
      </c>
      <c r="S8" s="41">
        <v>39.42</v>
      </c>
      <c r="T8" s="41"/>
    </row>
    <row r="9" s="1" customFormat="1" ht="22.9" customHeight="1" spans="1:20">
      <c r="A9" s="42" t="s">
        <v>185</v>
      </c>
      <c r="B9" s="42" t="s">
        <v>180</v>
      </c>
      <c r="C9" s="42" t="s">
        <v>180</v>
      </c>
      <c r="D9" s="25" t="s">
        <v>261</v>
      </c>
      <c r="E9" s="6" t="s">
        <v>225</v>
      </c>
      <c r="F9" s="7">
        <v>84.432</v>
      </c>
      <c r="G9" s="34">
        <v>45.012</v>
      </c>
      <c r="H9" s="34">
        <v>45.012</v>
      </c>
      <c r="I9" s="34"/>
      <c r="J9" s="34"/>
      <c r="K9" s="34"/>
      <c r="L9" s="34"/>
      <c r="M9" s="34"/>
      <c r="N9" s="34"/>
      <c r="O9" s="34"/>
      <c r="P9" s="34"/>
      <c r="Q9" s="34"/>
      <c r="R9" s="34">
        <v>39.42</v>
      </c>
      <c r="S9" s="34">
        <v>39.42</v>
      </c>
      <c r="T9" s="3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L1" workbookViewId="0">
      <selection activeCell="AF1" sqref="AF1:AG1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9" customHeight="1" spans="1:33">
      <c r="A1" s="8"/>
      <c r="F1" s="8"/>
      <c r="AF1" s="21" t="s">
        <v>406</v>
      </c>
      <c r="AG1" s="21"/>
    </row>
    <row r="2" ht="43.9" customHeight="1" spans="1:33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s="1" customFormat="1" ht="24.2" customHeight="1" spans="1:3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2" t="s">
        <v>33</v>
      </c>
      <c r="AG3" s="12"/>
    </row>
    <row r="4" s="1" customFormat="1" ht="24.95" customHeight="1" spans="1:33">
      <c r="A4" s="5" t="s">
        <v>160</v>
      </c>
      <c r="B4" s="5"/>
      <c r="C4" s="5"/>
      <c r="D4" s="5" t="s">
        <v>197</v>
      </c>
      <c r="E4" s="5" t="s">
        <v>198</v>
      </c>
      <c r="F4" s="5" t="s">
        <v>407</v>
      </c>
      <c r="G4" s="5" t="s">
        <v>408</v>
      </c>
      <c r="H4" s="5" t="s">
        <v>409</v>
      </c>
      <c r="I4" s="5" t="s">
        <v>410</v>
      </c>
      <c r="J4" s="5" t="s">
        <v>411</v>
      </c>
      <c r="K4" s="5" t="s">
        <v>412</v>
      </c>
      <c r="L4" s="5" t="s">
        <v>413</v>
      </c>
      <c r="M4" s="5" t="s">
        <v>414</v>
      </c>
      <c r="N4" s="5" t="s">
        <v>415</v>
      </c>
      <c r="O4" s="5" t="s">
        <v>416</v>
      </c>
      <c r="P4" s="5" t="s">
        <v>417</v>
      </c>
      <c r="Q4" s="5" t="s">
        <v>402</v>
      </c>
      <c r="R4" s="5" t="s">
        <v>404</v>
      </c>
      <c r="S4" s="5" t="s">
        <v>418</v>
      </c>
      <c r="T4" s="5" t="s">
        <v>397</v>
      </c>
      <c r="U4" s="5" t="s">
        <v>398</v>
      </c>
      <c r="V4" s="5" t="s">
        <v>401</v>
      </c>
      <c r="W4" s="5" t="s">
        <v>419</v>
      </c>
      <c r="X4" s="5" t="s">
        <v>420</v>
      </c>
      <c r="Y4" s="5" t="s">
        <v>421</v>
      </c>
      <c r="Z4" s="5" t="s">
        <v>422</v>
      </c>
      <c r="AA4" s="5" t="s">
        <v>400</v>
      </c>
      <c r="AB4" s="5" t="s">
        <v>423</v>
      </c>
      <c r="AC4" s="5" t="s">
        <v>424</v>
      </c>
      <c r="AD4" s="5" t="s">
        <v>403</v>
      </c>
      <c r="AE4" s="5" t="s">
        <v>425</v>
      </c>
      <c r="AF4" s="5" t="s">
        <v>426</v>
      </c>
      <c r="AG4" s="5" t="s">
        <v>405</v>
      </c>
    </row>
    <row r="5" s="1" customFormat="1" ht="21.6" customHeight="1" spans="1:33">
      <c r="A5" s="5" t="s">
        <v>168</v>
      </c>
      <c r="B5" s="5" t="s">
        <v>169</v>
      </c>
      <c r="C5" s="5" t="s">
        <v>170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="1" customFormat="1" ht="22.9" customHeight="1" spans="1:33">
      <c r="A6" s="5"/>
      <c r="B6" s="6"/>
      <c r="C6" s="6"/>
      <c r="D6" s="6"/>
      <c r="E6" s="6" t="s">
        <v>137</v>
      </c>
      <c r="F6" s="41">
        <v>84.432</v>
      </c>
      <c r="G6" s="41">
        <v>5.913</v>
      </c>
      <c r="H6" s="41">
        <v>1.314</v>
      </c>
      <c r="I6" s="41"/>
      <c r="J6" s="41"/>
      <c r="K6" s="41">
        <v>0.949</v>
      </c>
      <c r="L6" s="41">
        <v>3.942</v>
      </c>
      <c r="M6" s="41">
        <v>6.57</v>
      </c>
      <c r="N6" s="41"/>
      <c r="O6" s="41">
        <v>4.599</v>
      </c>
      <c r="P6" s="41">
        <v>7.884</v>
      </c>
      <c r="Q6" s="41"/>
      <c r="R6" s="41">
        <v>1.314</v>
      </c>
      <c r="S6" s="41"/>
      <c r="T6" s="41"/>
      <c r="U6" s="41">
        <v>2.336</v>
      </c>
      <c r="V6" s="41">
        <v>3.285</v>
      </c>
      <c r="W6" s="41"/>
      <c r="X6" s="41"/>
      <c r="Y6" s="41"/>
      <c r="Z6" s="41"/>
      <c r="AA6" s="41"/>
      <c r="AB6" s="41"/>
      <c r="AC6" s="41"/>
      <c r="AD6" s="41"/>
      <c r="AE6" s="41">
        <v>45.012</v>
      </c>
      <c r="AF6" s="41"/>
      <c r="AG6" s="41">
        <v>1.314</v>
      </c>
    </row>
    <row r="7" s="1" customFormat="1" ht="22.9" customHeight="1" spans="1:33">
      <c r="A7" s="20"/>
      <c r="B7" s="20"/>
      <c r="C7" s="20"/>
      <c r="D7" s="18" t="s">
        <v>155</v>
      </c>
      <c r="E7" s="18" t="s">
        <v>156</v>
      </c>
      <c r="F7" s="41">
        <v>84.432</v>
      </c>
      <c r="G7" s="41">
        <v>5.913</v>
      </c>
      <c r="H7" s="41">
        <v>1.314</v>
      </c>
      <c r="I7" s="41"/>
      <c r="J7" s="41"/>
      <c r="K7" s="41">
        <v>0.949</v>
      </c>
      <c r="L7" s="41">
        <v>3.942</v>
      </c>
      <c r="M7" s="41">
        <v>6.57</v>
      </c>
      <c r="N7" s="41"/>
      <c r="O7" s="41">
        <v>4.599</v>
      </c>
      <c r="P7" s="41">
        <v>7.884</v>
      </c>
      <c r="Q7" s="41"/>
      <c r="R7" s="41">
        <v>1.314</v>
      </c>
      <c r="S7" s="41"/>
      <c r="T7" s="41"/>
      <c r="U7" s="41">
        <v>2.336</v>
      </c>
      <c r="V7" s="41">
        <v>3.285</v>
      </c>
      <c r="W7" s="41"/>
      <c r="X7" s="41"/>
      <c r="Y7" s="41"/>
      <c r="Z7" s="41"/>
      <c r="AA7" s="41"/>
      <c r="AB7" s="41"/>
      <c r="AC7" s="41"/>
      <c r="AD7" s="41"/>
      <c r="AE7" s="41">
        <v>45.012</v>
      </c>
      <c r="AF7" s="41"/>
      <c r="AG7" s="41">
        <v>1.314</v>
      </c>
    </row>
    <row r="8" s="1" customFormat="1" ht="22.9" customHeight="1" spans="1:33">
      <c r="A8" s="20"/>
      <c r="B8" s="20"/>
      <c r="C8" s="20"/>
      <c r="D8" s="33" t="s">
        <v>157</v>
      </c>
      <c r="E8" s="33" t="s">
        <v>158</v>
      </c>
      <c r="F8" s="41">
        <v>84.432</v>
      </c>
      <c r="G8" s="41">
        <v>5.913</v>
      </c>
      <c r="H8" s="41">
        <v>1.314</v>
      </c>
      <c r="I8" s="41"/>
      <c r="J8" s="41"/>
      <c r="K8" s="41">
        <v>0.949</v>
      </c>
      <c r="L8" s="41">
        <v>3.942</v>
      </c>
      <c r="M8" s="41">
        <v>6.57</v>
      </c>
      <c r="N8" s="41"/>
      <c r="O8" s="41">
        <v>4.599</v>
      </c>
      <c r="P8" s="41">
        <v>7.884</v>
      </c>
      <c r="Q8" s="41"/>
      <c r="R8" s="41">
        <v>1.314</v>
      </c>
      <c r="S8" s="41"/>
      <c r="T8" s="41"/>
      <c r="U8" s="41">
        <v>2.336</v>
      </c>
      <c r="V8" s="41">
        <v>3.285</v>
      </c>
      <c r="W8" s="41"/>
      <c r="X8" s="41"/>
      <c r="Y8" s="41"/>
      <c r="Z8" s="41"/>
      <c r="AA8" s="41"/>
      <c r="AB8" s="41"/>
      <c r="AC8" s="41"/>
      <c r="AD8" s="41"/>
      <c r="AE8" s="41">
        <v>45.012</v>
      </c>
      <c r="AF8" s="41"/>
      <c r="AG8" s="41">
        <v>1.314</v>
      </c>
    </row>
    <row r="9" s="1" customFormat="1" ht="22.9" customHeight="1" spans="1:33">
      <c r="A9" s="42" t="s">
        <v>185</v>
      </c>
      <c r="B9" s="42" t="s">
        <v>180</v>
      </c>
      <c r="C9" s="42" t="s">
        <v>180</v>
      </c>
      <c r="D9" s="25" t="s">
        <v>261</v>
      </c>
      <c r="E9" s="6" t="s">
        <v>225</v>
      </c>
      <c r="F9" s="34">
        <v>84.432</v>
      </c>
      <c r="G9" s="34">
        <v>5.913</v>
      </c>
      <c r="H9" s="34">
        <v>1.314</v>
      </c>
      <c r="I9" s="34"/>
      <c r="J9" s="34"/>
      <c r="K9" s="34">
        <v>0.949</v>
      </c>
      <c r="L9" s="34">
        <v>3.942</v>
      </c>
      <c r="M9" s="34">
        <v>6.57</v>
      </c>
      <c r="N9" s="34"/>
      <c r="O9" s="34">
        <v>4.599</v>
      </c>
      <c r="P9" s="34">
        <v>7.884</v>
      </c>
      <c r="Q9" s="34"/>
      <c r="R9" s="34">
        <v>1.314</v>
      </c>
      <c r="S9" s="34"/>
      <c r="T9" s="34"/>
      <c r="U9" s="34">
        <v>2.336</v>
      </c>
      <c r="V9" s="34">
        <v>3.285</v>
      </c>
      <c r="W9" s="34"/>
      <c r="X9" s="34"/>
      <c r="Y9" s="34"/>
      <c r="Z9" s="34"/>
      <c r="AA9" s="34"/>
      <c r="AB9" s="34"/>
      <c r="AC9" s="34"/>
      <c r="AD9" s="34"/>
      <c r="AE9" s="34">
        <v>45.012</v>
      </c>
      <c r="AF9" s="34"/>
      <c r="AG9" s="34">
        <v>1.314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" sqref="G1:H1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8"/>
      <c r="G1" s="21" t="s">
        <v>427</v>
      </c>
      <c r="H1" s="21"/>
    </row>
    <row r="2" ht="33.6" customHeight="1" spans="1:8">
      <c r="A2" s="23" t="s">
        <v>21</v>
      </c>
      <c r="B2" s="23"/>
      <c r="C2" s="23"/>
      <c r="D2" s="23"/>
      <c r="E2" s="23"/>
      <c r="F2" s="23"/>
      <c r="G2" s="23"/>
      <c r="H2" s="23"/>
    </row>
    <row r="3" s="1" customFormat="1" ht="24.2" customHeight="1" spans="1:8">
      <c r="A3" s="3" t="s">
        <v>32</v>
      </c>
      <c r="B3" s="3"/>
      <c r="C3" s="3"/>
      <c r="D3" s="3"/>
      <c r="E3" s="3"/>
      <c r="F3" s="3"/>
      <c r="G3" s="3"/>
      <c r="H3" s="12" t="s">
        <v>33</v>
      </c>
    </row>
    <row r="4" s="1" customFormat="1" ht="23.25" customHeight="1" spans="1:8">
      <c r="A4" s="5" t="s">
        <v>428</v>
      </c>
      <c r="B4" s="5" t="s">
        <v>429</v>
      </c>
      <c r="C4" s="5" t="s">
        <v>430</v>
      </c>
      <c r="D4" s="5" t="s">
        <v>431</v>
      </c>
      <c r="E4" s="5" t="s">
        <v>432</v>
      </c>
      <c r="F4" s="5"/>
      <c r="G4" s="5"/>
      <c r="H4" s="5" t="s">
        <v>433</v>
      </c>
    </row>
    <row r="5" s="1" customFormat="1" ht="25.9" customHeight="1" spans="1:8">
      <c r="A5" s="5"/>
      <c r="B5" s="5"/>
      <c r="C5" s="5"/>
      <c r="D5" s="5"/>
      <c r="E5" s="5" t="s">
        <v>139</v>
      </c>
      <c r="F5" s="5" t="s">
        <v>434</v>
      </c>
      <c r="G5" s="5" t="s">
        <v>435</v>
      </c>
      <c r="H5" s="5"/>
    </row>
    <row r="6" s="1" customFormat="1" ht="22.9" customHeight="1" spans="1:8">
      <c r="A6" s="20"/>
      <c r="B6" s="20" t="s">
        <v>137</v>
      </c>
      <c r="C6" s="19">
        <v>3.285</v>
      </c>
      <c r="D6" s="19"/>
      <c r="E6" s="19"/>
      <c r="F6" s="19"/>
      <c r="G6" s="19"/>
      <c r="H6" s="19">
        <v>3.285</v>
      </c>
    </row>
    <row r="7" s="1" customFormat="1" ht="22.9" customHeight="1" spans="1:8">
      <c r="A7" s="18" t="s">
        <v>155</v>
      </c>
      <c r="B7" s="18" t="s">
        <v>156</v>
      </c>
      <c r="C7" s="19">
        <v>3.285</v>
      </c>
      <c r="D7" s="19"/>
      <c r="E7" s="19"/>
      <c r="F7" s="19"/>
      <c r="G7" s="19"/>
      <c r="H7" s="19">
        <v>3.285</v>
      </c>
    </row>
    <row r="8" s="1" customFormat="1" ht="22.9" customHeight="1" spans="1:8">
      <c r="A8" s="25" t="s">
        <v>157</v>
      </c>
      <c r="B8" s="25" t="s">
        <v>158</v>
      </c>
      <c r="C8" s="34">
        <v>3.285</v>
      </c>
      <c r="D8" s="34"/>
      <c r="E8" s="7"/>
      <c r="F8" s="34"/>
      <c r="G8" s="34"/>
      <c r="H8" s="34">
        <v>3.285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G1" sqref="G1:H1"/>
    </sheetView>
  </sheetViews>
  <sheetFormatPr defaultColWidth="10" defaultRowHeight="14.4" outlineLevelCol="7"/>
  <cols>
    <col min="1" max="1" width="11.3796296296296" customWidth="1"/>
    <col min="2" max="2" width="33.25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8"/>
      <c r="G1" s="21" t="s">
        <v>436</v>
      </c>
      <c r="H1" s="21"/>
    </row>
    <row r="2" ht="38.85" customHeight="1" spans="1:8">
      <c r="A2" s="23" t="s">
        <v>22</v>
      </c>
      <c r="B2" s="23"/>
      <c r="C2" s="23"/>
      <c r="D2" s="23"/>
      <c r="E2" s="23"/>
      <c r="F2" s="23"/>
      <c r="G2" s="23"/>
      <c r="H2" s="23"/>
    </row>
    <row r="3" s="1" customFormat="1" ht="24.2" customHeight="1" spans="1:8">
      <c r="A3" s="3" t="s">
        <v>32</v>
      </c>
      <c r="B3" s="3"/>
      <c r="C3" s="3"/>
      <c r="D3" s="3"/>
      <c r="E3" s="3"/>
      <c r="F3" s="3"/>
      <c r="G3" s="3"/>
      <c r="H3" s="12" t="s">
        <v>33</v>
      </c>
    </row>
    <row r="4" s="1" customFormat="1" ht="23.25" customHeight="1" spans="1:8">
      <c r="A4" s="5" t="s">
        <v>161</v>
      </c>
      <c r="B4" s="5" t="s">
        <v>162</v>
      </c>
      <c r="C4" s="5" t="s">
        <v>137</v>
      </c>
      <c r="D4" s="5" t="s">
        <v>437</v>
      </c>
      <c r="E4" s="5"/>
      <c r="F4" s="5"/>
      <c r="G4" s="5"/>
      <c r="H4" s="5" t="s">
        <v>164</v>
      </c>
    </row>
    <row r="5" s="1" customFormat="1" ht="19.9" customHeight="1" spans="1:8">
      <c r="A5" s="5"/>
      <c r="B5" s="5"/>
      <c r="C5" s="5"/>
      <c r="D5" s="5" t="s">
        <v>139</v>
      </c>
      <c r="E5" s="5" t="s">
        <v>287</v>
      </c>
      <c r="F5" s="5"/>
      <c r="G5" s="5" t="s">
        <v>288</v>
      </c>
      <c r="H5" s="5"/>
    </row>
    <row r="6" s="1" customFormat="1" ht="27.6" customHeight="1" spans="1:8">
      <c r="A6" s="5"/>
      <c r="B6" s="5"/>
      <c r="C6" s="5"/>
      <c r="D6" s="5"/>
      <c r="E6" s="5" t="s">
        <v>289</v>
      </c>
      <c r="F6" s="5" t="s">
        <v>208</v>
      </c>
      <c r="G6" s="5"/>
      <c r="H6" s="5"/>
    </row>
    <row r="7" s="1" customFormat="1" ht="22.9" customHeight="1" spans="1:8">
      <c r="A7" s="20"/>
      <c r="B7" s="5" t="s">
        <v>137</v>
      </c>
      <c r="C7" s="19">
        <f>SUM(C8)</f>
        <v>62.38</v>
      </c>
      <c r="D7" s="19"/>
      <c r="E7" s="19"/>
      <c r="F7" s="19"/>
      <c r="G7" s="19"/>
      <c r="H7" s="19">
        <f t="shared" ref="H7" si="0">SUM(H8)</f>
        <v>62.38</v>
      </c>
    </row>
    <row r="8" s="1" customFormat="1" ht="22.9" customHeight="1" spans="1:8">
      <c r="A8" s="18">
        <v>212</v>
      </c>
      <c r="B8" s="20" t="s">
        <v>224</v>
      </c>
      <c r="C8" s="19">
        <f>SUM(C9+C11)</f>
        <v>62.38</v>
      </c>
      <c r="D8" s="19"/>
      <c r="E8" s="19"/>
      <c r="F8" s="19"/>
      <c r="G8" s="19"/>
      <c r="H8" s="19">
        <f>SUM(H9+H11)</f>
        <v>62.38</v>
      </c>
    </row>
    <row r="9" s="1" customFormat="1" ht="22.9" customHeight="1" spans="1:8">
      <c r="A9" s="40">
        <v>21208</v>
      </c>
      <c r="B9" s="9" t="s">
        <v>438</v>
      </c>
      <c r="C9" s="7">
        <v>56.58</v>
      </c>
      <c r="D9" s="7"/>
      <c r="E9" s="7"/>
      <c r="F9" s="7"/>
      <c r="G9" s="7"/>
      <c r="H9" s="7">
        <v>56.58</v>
      </c>
    </row>
    <row r="10" s="1" customFormat="1" ht="22.9" customHeight="1" spans="1:8">
      <c r="A10" s="40">
        <v>2120803</v>
      </c>
      <c r="B10" s="40" t="s">
        <v>439</v>
      </c>
      <c r="C10" s="7">
        <v>56.58</v>
      </c>
      <c r="D10" s="7"/>
      <c r="E10" s="7"/>
      <c r="F10" s="7"/>
      <c r="G10" s="7"/>
      <c r="H10" s="7">
        <v>56.58</v>
      </c>
    </row>
    <row r="11" s="1" customFormat="1" ht="22.9" customHeight="1" spans="1:8">
      <c r="A11" s="40">
        <v>21214</v>
      </c>
      <c r="B11" s="40" t="s">
        <v>440</v>
      </c>
      <c r="C11" s="7">
        <v>5.8</v>
      </c>
      <c r="D11" s="7"/>
      <c r="E11" s="7"/>
      <c r="F11" s="7"/>
      <c r="G11" s="7"/>
      <c r="H11" s="7">
        <v>5.8</v>
      </c>
    </row>
    <row r="12" s="1" customFormat="1" ht="22.9" customHeight="1" spans="1:8">
      <c r="A12" s="25">
        <v>2121401</v>
      </c>
      <c r="B12" s="25" t="s">
        <v>229</v>
      </c>
      <c r="C12" s="7">
        <v>5.8</v>
      </c>
      <c r="D12" s="7"/>
      <c r="E12" s="7"/>
      <c r="F12" s="7"/>
      <c r="G12" s="7"/>
      <c r="H12" s="7">
        <v>5.8</v>
      </c>
    </row>
    <row r="13" s="1" customFormat="1" ht="22.9" customHeight="1" spans="1:8">
      <c r="A13" s="33"/>
      <c r="B13" s="33"/>
      <c r="C13" s="19"/>
      <c r="D13" s="19"/>
      <c r="E13" s="19"/>
      <c r="F13" s="19"/>
      <c r="G13" s="19"/>
      <c r="H13" s="19"/>
    </row>
    <row r="14" s="1" customFormat="1" ht="22.9" customHeight="1" spans="1:8">
      <c r="A14" s="33"/>
      <c r="B14" s="33"/>
      <c r="C14" s="19"/>
      <c r="D14" s="19"/>
      <c r="E14" s="19"/>
      <c r="F14" s="19"/>
      <c r="G14" s="19"/>
      <c r="H14" s="19"/>
    </row>
    <row r="15" s="1" customFormat="1" ht="22.9" customHeight="1" spans="1:8">
      <c r="A15" s="25"/>
      <c r="B15" s="25"/>
      <c r="C15" s="7"/>
      <c r="D15" s="7"/>
      <c r="E15" s="34"/>
      <c r="F15" s="34"/>
      <c r="G15" s="34"/>
      <c r="H15" s="3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8"/>
      <c r="S1" s="21" t="s">
        <v>441</v>
      </c>
      <c r="T1" s="21"/>
    </row>
    <row r="2" ht="47.45" customHeight="1" spans="1:17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="1" customFormat="1" ht="24.2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2" t="s">
        <v>33</v>
      </c>
      <c r="T3" s="12"/>
    </row>
    <row r="4" s="1" customFormat="1" ht="27.6" customHeight="1" spans="1:20">
      <c r="A4" s="5" t="s">
        <v>160</v>
      </c>
      <c r="B4" s="5"/>
      <c r="C4" s="5"/>
      <c r="D4" s="5" t="s">
        <v>197</v>
      </c>
      <c r="E4" s="5" t="s">
        <v>198</v>
      </c>
      <c r="F4" s="5" t="s">
        <v>199</v>
      </c>
      <c r="G4" s="5" t="s">
        <v>200</v>
      </c>
      <c r="H4" s="5" t="s">
        <v>201</v>
      </c>
      <c r="I4" s="5" t="s">
        <v>202</v>
      </c>
      <c r="J4" s="5" t="s">
        <v>203</v>
      </c>
      <c r="K4" s="5" t="s">
        <v>204</v>
      </c>
      <c r="L4" s="5" t="s">
        <v>205</v>
      </c>
      <c r="M4" s="5" t="s">
        <v>206</v>
      </c>
      <c r="N4" s="5" t="s">
        <v>207</v>
      </c>
      <c r="O4" s="5" t="s">
        <v>208</v>
      </c>
      <c r="P4" s="5" t="s">
        <v>209</v>
      </c>
      <c r="Q4" s="5" t="s">
        <v>210</v>
      </c>
      <c r="R4" s="5" t="s">
        <v>211</v>
      </c>
      <c r="S4" s="5" t="s">
        <v>212</v>
      </c>
      <c r="T4" s="5" t="s">
        <v>213</v>
      </c>
    </row>
    <row r="5" s="1" customFormat="1" ht="19.9" customHeight="1" spans="1:20">
      <c r="A5" s="5" t="s">
        <v>168</v>
      </c>
      <c r="B5" s="5" t="s">
        <v>169</v>
      </c>
      <c r="C5" s="5" t="s">
        <v>170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="1" customFormat="1" ht="22.9" customHeight="1" spans="1:20">
      <c r="A6" s="20"/>
      <c r="B6" s="20"/>
      <c r="C6" s="20"/>
      <c r="D6" s="20"/>
      <c r="E6" s="20" t="s">
        <v>137</v>
      </c>
      <c r="F6" s="19">
        <f>SUM(F8:F9)</f>
        <v>62.38</v>
      </c>
      <c r="G6" s="19"/>
      <c r="H6" s="19">
        <f t="shared" ref="H6" si="0">SUM(H8:H9)</f>
        <v>62.38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="1" customFormat="1" ht="22.9" customHeight="1" spans="1:20">
      <c r="A7" s="35"/>
      <c r="B7" s="35"/>
      <c r="C7" s="35"/>
      <c r="D7" s="18">
        <v>412001</v>
      </c>
      <c r="E7" s="18" t="s">
        <v>156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="1" customFormat="1" ht="22.9" customHeight="1" spans="1:20">
      <c r="A8" s="36" t="s">
        <v>185</v>
      </c>
      <c r="B8" s="36" t="s">
        <v>189</v>
      </c>
      <c r="C8" s="36" t="s">
        <v>171</v>
      </c>
      <c r="D8" s="33"/>
      <c r="E8" s="33" t="s">
        <v>442</v>
      </c>
      <c r="F8" s="19">
        <v>56.58</v>
      </c>
      <c r="G8" s="19"/>
      <c r="H8" s="19">
        <v>56.58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="1" customFormat="1" ht="22.9" customHeight="1" spans="1:20">
      <c r="A9" s="37" t="s">
        <v>185</v>
      </c>
      <c r="B9" s="37" t="s">
        <v>191</v>
      </c>
      <c r="C9" s="37" t="s">
        <v>180</v>
      </c>
      <c r="D9" s="25"/>
      <c r="E9" s="38" t="s">
        <v>443</v>
      </c>
      <c r="F9" s="39">
        <v>5.8</v>
      </c>
      <c r="G9" s="39"/>
      <c r="H9" s="39">
        <v>5.8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topLeftCell="A17" workbookViewId="0">
      <selection activeCell="B27" sqref="B27"/>
    </sheetView>
  </sheetViews>
  <sheetFormatPr defaultColWidth="10" defaultRowHeight="14.4" outlineLevelCol="3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32.85" customHeight="1" spans="1:4">
      <c r="A1" s="196"/>
      <c r="B1" s="197" t="s">
        <v>5</v>
      </c>
      <c r="C1" s="197"/>
      <c r="D1" s="198"/>
    </row>
    <row r="2" ht="24.95" customHeight="1" spans="1:4">
      <c r="A2" s="198"/>
      <c r="B2" s="197"/>
      <c r="C2" s="197"/>
      <c r="D2" s="198"/>
    </row>
    <row r="3" ht="31.15" customHeight="1" spans="1:4">
      <c r="A3" s="198"/>
      <c r="B3" s="199" t="s">
        <v>6</v>
      </c>
      <c r="C3" s="199"/>
      <c r="D3" s="198"/>
    </row>
    <row r="4" ht="32.65" customHeight="1" spans="1:4">
      <c r="A4" s="198"/>
      <c r="B4" s="200">
        <v>1</v>
      </c>
      <c r="C4" s="201" t="s">
        <v>7</v>
      </c>
      <c r="D4" s="202"/>
    </row>
    <row r="5" ht="32.65" customHeight="1" spans="1:4">
      <c r="A5" s="198"/>
      <c r="B5" s="200">
        <v>2</v>
      </c>
      <c r="C5" s="201" t="s">
        <v>8</v>
      </c>
      <c r="D5" s="202"/>
    </row>
    <row r="6" ht="32.65" customHeight="1" spans="1:4">
      <c r="A6" s="198"/>
      <c r="B6" s="200">
        <v>3</v>
      </c>
      <c r="C6" s="201" t="s">
        <v>9</v>
      </c>
      <c r="D6" s="202"/>
    </row>
    <row r="7" ht="32.65" customHeight="1" spans="1:4">
      <c r="A7" s="198"/>
      <c r="B7" s="200">
        <v>4</v>
      </c>
      <c r="C7" s="201" t="s">
        <v>10</v>
      </c>
      <c r="D7" s="202"/>
    </row>
    <row r="8" ht="32.65" customHeight="1" spans="1:4">
      <c r="A8" s="198"/>
      <c r="B8" s="200">
        <v>5</v>
      </c>
      <c r="C8" s="201" t="s">
        <v>11</v>
      </c>
      <c r="D8" s="202"/>
    </row>
    <row r="9" ht="32.65" customHeight="1" spans="1:4">
      <c r="A9" s="198"/>
      <c r="B9" s="200">
        <v>6</v>
      </c>
      <c r="C9" s="201" t="s">
        <v>12</v>
      </c>
      <c r="D9" s="202"/>
    </row>
    <row r="10" ht="32.65" customHeight="1" spans="1:4">
      <c r="A10" s="198"/>
      <c r="B10" s="200">
        <v>7</v>
      </c>
      <c r="C10" s="201" t="s">
        <v>13</v>
      </c>
      <c r="D10" s="202"/>
    </row>
    <row r="11" ht="32.65" customHeight="1" spans="1:4">
      <c r="A11" s="198"/>
      <c r="B11" s="200">
        <v>8</v>
      </c>
      <c r="C11" s="201" t="s">
        <v>14</v>
      </c>
      <c r="D11" s="202"/>
    </row>
    <row r="12" ht="32.65" customHeight="1" spans="1:4">
      <c r="A12" s="198"/>
      <c r="B12" s="200">
        <v>9</v>
      </c>
      <c r="C12" s="201" t="s">
        <v>15</v>
      </c>
      <c r="D12" s="202"/>
    </row>
    <row r="13" ht="32.65" customHeight="1" spans="1:4">
      <c r="A13" s="198"/>
      <c r="B13" s="200">
        <v>10</v>
      </c>
      <c r="C13" s="201" t="s">
        <v>16</v>
      </c>
      <c r="D13" s="202"/>
    </row>
    <row r="14" ht="32.65" customHeight="1" spans="1:4">
      <c r="A14" s="198"/>
      <c r="B14" s="200">
        <v>11</v>
      </c>
      <c r="C14" s="201" t="s">
        <v>17</v>
      </c>
      <c r="D14" s="202"/>
    </row>
    <row r="15" ht="32.65" customHeight="1" spans="1:4">
      <c r="A15" s="198"/>
      <c r="B15" s="200">
        <v>12</v>
      </c>
      <c r="C15" s="201" t="s">
        <v>18</v>
      </c>
      <c r="D15" s="202"/>
    </row>
    <row r="16" ht="32.65" customHeight="1" spans="1:4">
      <c r="A16" s="198"/>
      <c r="B16" s="200">
        <v>13</v>
      </c>
      <c r="C16" s="201" t="s">
        <v>19</v>
      </c>
      <c r="D16" s="202"/>
    </row>
    <row r="17" ht="32.65" customHeight="1" spans="1:4">
      <c r="A17" s="198"/>
      <c r="B17" s="200">
        <v>14</v>
      </c>
      <c r="C17" s="201" t="s">
        <v>20</v>
      </c>
      <c r="D17" s="198"/>
    </row>
    <row r="18" ht="32.65" customHeight="1" spans="2:3">
      <c r="B18" s="200">
        <v>15</v>
      </c>
      <c r="C18" s="201" t="s">
        <v>21</v>
      </c>
    </row>
    <row r="19" ht="32.65" customHeight="1" spans="2:3">
      <c r="B19" s="200">
        <v>16</v>
      </c>
      <c r="C19" s="201" t="s">
        <v>22</v>
      </c>
    </row>
    <row r="20" ht="32.65" customHeight="1" spans="2:3">
      <c r="B20" s="200">
        <v>17</v>
      </c>
      <c r="C20" s="201" t="s">
        <v>23</v>
      </c>
    </row>
    <row r="21" ht="32.65" customHeight="1" spans="2:3">
      <c r="B21" s="200">
        <v>18</v>
      </c>
      <c r="C21" s="201" t="s">
        <v>24</v>
      </c>
    </row>
    <row r="22" ht="32.65" customHeight="1" spans="2:3">
      <c r="B22" s="200">
        <v>19</v>
      </c>
      <c r="C22" s="201" t="s">
        <v>25</v>
      </c>
    </row>
    <row r="23" ht="32.65" customHeight="1" spans="2:3">
      <c r="B23" s="200">
        <v>20</v>
      </c>
      <c r="C23" s="201" t="s">
        <v>26</v>
      </c>
    </row>
    <row r="24" ht="32.65" customHeight="1" spans="2:3">
      <c r="B24" s="200">
        <v>21</v>
      </c>
      <c r="C24" s="201" t="s">
        <v>27</v>
      </c>
    </row>
    <row r="25" ht="32.65" customHeight="1" spans="2:3">
      <c r="B25" s="200">
        <v>22</v>
      </c>
      <c r="C25" s="201" t="s">
        <v>28</v>
      </c>
    </row>
    <row r="26" ht="32.65" customHeight="1" spans="2:3">
      <c r="B26" s="200">
        <v>23</v>
      </c>
      <c r="C26" s="203" t="s">
        <v>29</v>
      </c>
    </row>
    <row r="27" spans="2:3">
      <c r="B27" s="204" t="s">
        <v>30</v>
      </c>
      <c r="C27" s="19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C1" workbookViewId="0">
      <selection activeCell="S1" sqref="S1:T1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8"/>
      <c r="S1" s="21" t="s">
        <v>444</v>
      </c>
      <c r="T1" s="21"/>
    </row>
    <row r="2" ht="47.45" customHeight="1" spans="1:20">
      <c r="A2" s="23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="1" customFormat="1" ht="21.6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2" t="s">
        <v>33</v>
      </c>
      <c r="T3" s="12"/>
    </row>
    <row r="4" s="1" customFormat="1" ht="29.25" customHeight="1" spans="1:20">
      <c r="A4" s="5" t="s">
        <v>160</v>
      </c>
      <c r="B4" s="5"/>
      <c r="C4" s="5"/>
      <c r="D4" s="5" t="s">
        <v>197</v>
      </c>
      <c r="E4" s="5" t="s">
        <v>198</v>
      </c>
      <c r="F4" s="5" t="s">
        <v>356</v>
      </c>
      <c r="G4" s="5" t="s">
        <v>163</v>
      </c>
      <c r="H4" s="5"/>
      <c r="I4" s="5"/>
      <c r="J4" s="5"/>
      <c r="K4" s="5" t="s">
        <v>164</v>
      </c>
      <c r="L4" s="5"/>
      <c r="M4" s="5"/>
      <c r="N4" s="5"/>
      <c r="O4" s="5"/>
      <c r="P4" s="5"/>
      <c r="Q4" s="5"/>
      <c r="R4" s="5"/>
      <c r="S4" s="5"/>
      <c r="T4" s="5"/>
    </row>
    <row r="5" s="1" customFormat="1" ht="50.1" customHeight="1" spans="1:20">
      <c r="A5" s="5" t="s">
        <v>168</v>
      </c>
      <c r="B5" s="5" t="s">
        <v>169</v>
      </c>
      <c r="C5" s="5" t="s">
        <v>170</v>
      </c>
      <c r="D5" s="5"/>
      <c r="E5" s="5"/>
      <c r="F5" s="5"/>
      <c r="G5" s="5" t="s">
        <v>137</v>
      </c>
      <c r="H5" s="5" t="s">
        <v>289</v>
      </c>
      <c r="I5" s="5" t="s">
        <v>445</v>
      </c>
      <c r="J5" s="5" t="s">
        <v>208</v>
      </c>
      <c r="K5" s="5" t="s">
        <v>137</v>
      </c>
      <c r="L5" s="5" t="s">
        <v>446</v>
      </c>
      <c r="M5" s="5" t="s">
        <v>447</v>
      </c>
      <c r="N5" s="5" t="s">
        <v>210</v>
      </c>
      <c r="O5" s="5" t="s">
        <v>448</v>
      </c>
      <c r="P5" s="5" t="s">
        <v>449</v>
      </c>
      <c r="Q5" s="5" t="s">
        <v>450</v>
      </c>
      <c r="R5" s="5" t="s">
        <v>206</v>
      </c>
      <c r="S5" s="5" t="s">
        <v>209</v>
      </c>
      <c r="T5" s="5" t="s">
        <v>213</v>
      </c>
    </row>
    <row r="6" s="1" customFormat="1" ht="22.9" customHeight="1" spans="1:20">
      <c r="A6" s="20"/>
      <c r="B6" s="20"/>
      <c r="C6" s="20"/>
      <c r="D6" s="20"/>
      <c r="E6" s="20" t="s">
        <v>137</v>
      </c>
      <c r="F6" s="19">
        <f>SUM(F8:F9)</f>
        <v>62.38</v>
      </c>
      <c r="G6" s="19"/>
      <c r="H6" s="19"/>
      <c r="I6" s="19"/>
      <c r="J6" s="19"/>
      <c r="K6" s="19">
        <f t="shared" ref="K6:L6" si="0">SUM(K8:K9)</f>
        <v>62.38</v>
      </c>
      <c r="L6" s="19">
        <f t="shared" si="0"/>
        <v>62.38</v>
      </c>
      <c r="M6" s="19"/>
      <c r="N6" s="19"/>
      <c r="O6" s="19"/>
      <c r="P6" s="19"/>
      <c r="Q6" s="19"/>
      <c r="R6" s="19"/>
      <c r="S6" s="19"/>
      <c r="T6" s="19"/>
    </row>
    <row r="7" s="1" customFormat="1" ht="22.9" customHeight="1" spans="1:20">
      <c r="A7" s="35"/>
      <c r="B7" s="35"/>
      <c r="C7" s="35"/>
      <c r="D7" s="18">
        <v>412001</v>
      </c>
      <c r="E7" s="18" t="s">
        <v>156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="1" customFormat="1" ht="22.9" customHeight="1" spans="1:20">
      <c r="A8" s="36" t="s">
        <v>185</v>
      </c>
      <c r="B8" s="36" t="s">
        <v>189</v>
      </c>
      <c r="C8" s="36" t="s">
        <v>171</v>
      </c>
      <c r="D8" s="33"/>
      <c r="E8" s="33" t="s">
        <v>442</v>
      </c>
      <c r="F8" s="19">
        <v>56.58</v>
      </c>
      <c r="G8" s="19"/>
      <c r="H8" s="19"/>
      <c r="I8" s="19"/>
      <c r="J8" s="19"/>
      <c r="K8" s="19">
        <v>56.58</v>
      </c>
      <c r="L8" s="19">
        <v>56.58</v>
      </c>
      <c r="M8" s="19"/>
      <c r="N8" s="19"/>
      <c r="O8" s="19"/>
      <c r="P8" s="19"/>
      <c r="Q8" s="19"/>
      <c r="R8" s="19"/>
      <c r="S8" s="19"/>
      <c r="T8" s="19"/>
    </row>
    <row r="9" s="1" customFormat="1" ht="22.9" customHeight="1" spans="1:20">
      <c r="A9" s="37" t="s">
        <v>185</v>
      </c>
      <c r="B9" s="37" t="s">
        <v>191</v>
      </c>
      <c r="C9" s="37" t="s">
        <v>180</v>
      </c>
      <c r="D9" s="25"/>
      <c r="E9" s="38" t="s">
        <v>443</v>
      </c>
      <c r="F9" s="39">
        <v>5.8</v>
      </c>
      <c r="G9" s="39"/>
      <c r="H9" s="39"/>
      <c r="I9" s="39"/>
      <c r="J9" s="39"/>
      <c r="K9" s="39">
        <v>5.8</v>
      </c>
      <c r="L9" s="39">
        <v>5.8</v>
      </c>
      <c r="M9" s="39"/>
      <c r="N9" s="39"/>
      <c r="O9" s="39"/>
      <c r="P9" s="39"/>
      <c r="Q9" s="39"/>
      <c r="R9" s="39"/>
      <c r="S9" s="39"/>
      <c r="T9" s="3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" customWidth="1"/>
  </cols>
  <sheetData>
    <row r="1" ht="16.35" customHeight="1" spans="1:8">
      <c r="A1" s="8"/>
      <c r="H1" s="21" t="s">
        <v>451</v>
      </c>
    </row>
    <row r="2" ht="38.85" customHeight="1" spans="1:8">
      <c r="A2" s="23" t="s">
        <v>452</v>
      </c>
      <c r="B2" s="23"/>
      <c r="C2" s="23"/>
      <c r="D2" s="23"/>
      <c r="E2" s="23"/>
      <c r="F2" s="23"/>
      <c r="G2" s="23"/>
      <c r="H2" s="23"/>
    </row>
    <row r="3" s="1" customFormat="1" ht="24.2" customHeight="1" spans="1:8">
      <c r="A3" s="3" t="s">
        <v>32</v>
      </c>
      <c r="B3" s="3"/>
      <c r="C3" s="3"/>
      <c r="D3" s="3"/>
      <c r="E3" s="3"/>
      <c r="F3" s="3"/>
      <c r="G3" s="3"/>
      <c r="H3" s="12" t="s">
        <v>33</v>
      </c>
    </row>
    <row r="4" s="1" customFormat="1" ht="19.9" customHeight="1" spans="1:8">
      <c r="A4" s="5" t="s">
        <v>161</v>
      </c>
      <c r="B4" s="5" t="s">
        <v>162</v>
      </c>
      <c r="C4" s="5" t="s">
        <v>137</v>
      </c>
      <c r="D4" s="5" t="s">
        <v>453</v>
      </c>
      <c r="E4" s="5"/>
      <c r="F4" s="5"/>
      <c r="G4" s="5"/>
      <c r="H4" s="5" t="s">
        <v>164</v>
      </c>
    </row>
    <row r="5" s="1" customFormat="1" ht="23.25" customHeight="1" spans="1:8">
      <c r="A5" s="5"/>
      <c r="B5" s="5"/>
      <c r="C5" s="5"/>
      <c r="D5" s="5" t="s">
        <v>139</v>
      </c>
      <c r="E5" s="5" t="s">
        <v>287</v>
      </c>
      <c r="F5" s="5"/>
      <c r="G5" s="5" t="s">
        <v>288</v>
      </c>
      <c r="H5" s="5"/>
    </row>
    <row r="6" s="1" customFormat="1" ht="23.25" customHeight="1" spans="1:8">
      <c r="A6" s="5"/>
      <c r="B6" s="5"/>
      <c r="C6" s="5"/>
      <c r="D6" s="5"/>
      <c r="E6" s="5" t="s">
        <v>289</v>
      </c>
      <c r="F6" s="5" t="s">
        <v>208</v>
      </c>
      <c r="G6" s="5"/>
      <c r="H6" s="5"/>
    </row>
    <row r="7" s="1" customFormat="1" ht="22.9" customHeight="1" spans="1:8">
      <c r="A7" s="20"/>
      <c r="B7" s="5" t="s">
        <v>137</v>
      </c>
      <c r="C7" s="19">
        <v>0</v>
      </c>
      <c r="D7" s="19"/>
      <c r="E7" s="19"/>
      <c r="F7" s="19"/>
      <c r="G7" s="19"/>
      <c r="H7" s="19"/>
    </row>
    <row r="8" s="1" customFormat="1" ht="22.9" customHeight="1" spans="1:8">
      <c r="A8" s="18"/>
      <c r="B8" s="18"/>
      <c r="C8" s="19"/>
      <c r="D8" s="19"/>
      <c r="E8" s="19"/>
      <c r="F8" s="19"/>
      <c r="G8" s="19"/>
      <c r="H8" s="19"/>
    </row>
    <row r="9" s="1" customFormat="1" ht="22.9" customHeight="1" spans="1:8">
      <c r="A9" s="33"/>
      <c r="B9" s="33"/>
      <c r="C9" s="19"/>
      <c r="D9" s="19"/>
      <c r="E9" s="19"/>
      <c r="F9" s="19"/>
      <c r="G9" s="19"/>
      <c r="H9" s="19"/>
    </row>
    <row r="10" s="1" customFormat="1" ht="22.9" customHeight="1" spans="1:8">
      <c r="A10" s="33"/>
      <c r="B10" s="33"/>
      <c r="C10" s="19"/>
      <c r="D10" s="19"/>
      <c r="E10" s="19"/>
      <c r="F10" s="19"/>
      <c r="G10" s="19"/>
      <c r="H10" s="19"/>
    </row>
    <row r="11" s="1" customFormat="1" ht="22.9" customHeight="1" spans="1:8">
      <c r="A11" s="33"/>
      <c r="B11" s="33"/>
      <c r="C11" s="19"/>
      <c r="D11" s="19"/>
      <c r="E11" s="19"/>
      <c r="F11" s="19"/>
      <c r="G11" s="19"/>
      <c r="H11" s="19"/>
    </row>
    <row r="12" s="1" customFormat="1" ht="22.9" customHeight="1" spans="1:8">
      <c r="A12" s="25"/>
      <c r="B12" s="25"/>
      <c r="C12" s="7"/>
      <c r="D12" s="7"/>
      <c r="E12" s="34"/>
      <c r="F12" s="34"/>
      <c r="G12" s="34"/>
      <c r="H12" s="3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  <col min="9" max="9" width="9.75" customWidth="1"/>
  </cols>
  <sheetData>
    <row r="1" ht="16.35" customHeight="1" spans="1:8">
      <c r="A1" s="8"/>
      <c r="H1" s="21" t="s">
        <v>454</v>
      </c>
    </row>
    <row r="2" ht="38.85" customHeight="1" spans="1:8">
      <c r="A2" s="23" t="s">
        <v>26</v>
      </c>
      <c r="B2" s="23"/>
      <c r="C2" s="23"/>
      <c r="D2" s="23"/>
      <c r="E2" s="23"/>
      <c r="F2" s="23"/>
      <c r="G2" s="23"/>
      <c r="H2" s="23"/>
    </row>
    <row r="3" s="1" customFormat="1" ht="24.2" customHeight="1" spans="1:8">
      <c r="A3" s="3" t="s">
        <v>32</v>
      </c>
      <c r="B3" s="3"/>
      <c r="C3" s="3"/>
      <c r="D3" s="3"/>
      <c r="E3" s="3"/>
      <c r="F3" s="3"/>
      <c r="G3" s="3"/>
      <c r="H3" s="12" t="s">
        <v>33</v>
      </c>
    </row>
    <row r="4" s="1" customFormat="1" ht="20.65" customHeight="1" spans="1:8">
      <c r="A4" s="5" t="s">
        <v>161</v>
      </c>
      <c r="B4" s="5" t="s">
        <v>162</v>
      </c>
      <c r="C4" s="5" t="s">
        <v>137</v>
      </c>
      <c r="D4" s="5" t="s">
        <v>455</v>
      </c>
      <c r="E4" s="5"/>
      <c r="F4" s="5"/>
      <c r="G4" s="5"/>
      <c r="H4" s="5" t="s">
        <v>164</v>
      </c>
    </row>
    <row r="5" s="1" customFormat="1" ht="18.95" customHeight="1" spans="1:8">
      <c r="A5" s="5"/>
      <c r="B5" s="5"/>
      <c r="C5" s="5"/>
      <c r="D5" s="5" t="s">
        <v>139</v>
      </c>
      <c r="E5" s="5" t="s">
        <v>287</v>
      </c>
      <c r="F5" s="5"/>
      <c r="G5" s="5" t="s">
        <v>288</v>
      </c>
      <c r="H5" s="5"/>
    </row>
    <row r="6" s="1" customFormat="1" ht="24.2" customHeight="1" spans="1:8">
      <c r="A6" s="5"/>
      <c r="B6" s="5"/>
      <c r="C6" s="5"/>
      <c r="D6" s="5"/>
      <c r="E6" s="5" t="s">
        <v>289</v>
      </c>
      <c r="F6" s="5" t="s">
        <v>208</v>
      </c>
      <c r="G6" s="5"/>
      <c r="H6" s="5"/>
    </row>
    <row r="7" s="1" customFormat="1" ht="22.9" customHeight="1" spans="1:8">
      <c r="A7" s="20"/>
      <c r="B7" s="5" t="s">
        <v>137</v>
      </c>
      <c r="C7" s="19">
        <v>0</v>
      </c>
      <c r="D7" s="19"/>
      <c r="E7" s="19"/>
      <c r="F7" s="19"/>
      <c r="G7" s="19"/>
      <c r="H7" s="19"/>
    </row>
    <row r="8" s="1" customFormat="1" ht="22.9" customHeight="1" spans="1:8">
      <c r="A8" s="18"/>
      <c r="B8" s="18"/>
      <c r="C8" s="19"/>
      <c r="D8" s="19"/>
      <c r="E8" s="19"/>
      <c r="F8" s="19"/>
      <c r="G8" s="19"/>
      <c r="H8" s="19"/>
    </row>
    <row r="9" s="1" customFormat="1" ht="22.9" customHeight="1" spans="1:8">
      <c r="A9" s="33"/>
      <c r="B9" s="33"/>
      <c r="C9" s="19"/>
      <c r="D9" s="19"/>
      <c r="E9" s="19"/>
      <c r="F9" s="19"/>
      <c r="G9" s="19"/>
      <c r="H9" s="19"/>
    </row>
    <row r="10" s="1" customFormat="1" ht="22.9" customHeight="1" spans="1:8">
      <c r="A10" s="33"/>
      <c r="B10" s="33"/>
      <c r="C10" s="19"/>
      <c r="D10" s="19"/>
      <c r="E10" s="19"/>
      <c r="F10" s="19"/>
      <c r="G10" s="19"/>
      <c r="H10" s="19"/>
    </row>
    <row r="11" s="1" customFormat="1" ht="22.9" customHeight="1" spans="1:8">
      <c r="A11" s="33"/>
      <c r="B11" s="33"/>
      <c r="C11" s="19"/>
      <c r="D11" s="19"/>
      <c r="E11" s="19"/>
      <c r="F11" s="19"/>
      <c r="G11" s="19"/>
      <c r="H11" s="19"/>
    </row>
    <row r="12" s="1" customFormat="1" ht="22.9" customHeight="1" spans="1:8">
      <c r="A12" s="25"/>
      <c r="B12" s="25"/>
      <c r="C12" s="7"/>
      <c r="D12" s="7"/>
      <c r="E12" s="34"/>
      <c r="F12" s="34"/>
      <c r="G12" s="34"/>
      <c r="H12" s="3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M1" sqref="M1:N1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8"/>
      <c r="M1" s="21" t="s">
        <v>456</v>
      </c>
      <c r="N1" s="21"/>
    </row>
    <row r="2" ht="45.75" customHeight="1" spans="1:14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="1" customFormat="1" ht="18.2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2" t="s">
        <v>33</v>
      </c>
      <c r="N3" s="12"/>
    </row>
    <row r="4" s="1" customFormat="1" ht="26.1" customHeight="1" spans="1:14">
      <c r="A4" s="5" t="s">
        <v>197</v>
      </c>
      <c r="B4" s="5" t="s">
        <v>457</v>
      </c>
      <c r="C4" s="5" t="s">
        <v>458</v>
      </c>
      <c r="D4" s="5"/>
      <c r="E4" s="5"/>
      <c r="F4" s="5"/>
      <c r="G4" s="5"/>
      <c r="H4" s="5"/>
      <c r="I4" s="5"/>
      <c r="J4" s="5"/>
      <c r="K4" s="5"/>
      <c r="L4" s="5"/>
      <c r="M4" s="5" t="s">
        <v>459</v>
      </c>
      <c r="N4" s="5"/>
    </row>
    <row r="5" s="1" customFormat="1" ht="31.9" customHeight="1" spans="1:14">
      <c r="A5" s="5"/>
      <c r="B5" s="5"/>
      <c r="C5" s="5" t="s">
        <v>460</v>
      </c>
      <c r="D5" s="5" t="s">
        <v>140</v>
      </c>
      <c r="E5" s="5"/>
      <c r="F5" s="5"/>
      <c r="G5" s="5"/>
      <c r="H5" s="5"/>
      <c r="I5" s="5"/>
      <c r="J5" s="5" t="s">
        <v>461</v>
      </c>
      <c r="K5" s="5" t="s">
        <v>142</v>
      </c>
      <c r="L5" s="5" t="s">
        <v>143</v>
      </c>
      <c r="M5" s="5" t="s">
        <v>462</v>
      </c>
      <c r="N5" s="5" t="s">
        <v>463</v>
      </c>
    </row>
    <row r="6" s="1" customFormat="1" ht="44.85" customHeight="1" spans="1:14">
      <c r="A6" s="5"/>
      <c r="B6" s="5"/>
      <c r="C6" s="5"/>
      <c r="D6" s="5" t="s">
        <v>464</v>
      </c>
      <c r="E6" s="5" t="s">
        <v>465</v>
      </c>
      <c r="F6" s="5" t="s">
        <v>466</v>
      </c>
      <c r="G6" s="5" t="s">
        <v>467</v>
      </c>
      <c r="H6" s="5" t="s">
        <v>468</v>
      </c>
      <c r="I6" s="5" t="s">
        <v>469</v>
      </c>
      <c r="J6" s="5"/>
      <c r="K6" s="5"/>
      <c r="L6" s="5"/>
      <c r="M6" s="5"/>
      <c r="N6" s="5"/>
    </row>
    <row r="7" s="1" customFormat="1" ht="22.9" customHeight="1" spans="1:14">
      <c r="A7" s="20"/>
      <c r="B7" s="5" t="s">
        <v>137</v>
      </c>
      <c r="C7" s="24">
        <f>SUM(C8)</f>
        <v>1222.16</v>
      </c>
      <c r="D7" s="24">
        <f t="shared" ref="D7:M7" si="0">SUM(D8)</f>
        <v>1159.78</v>
      </c>
      <c r="E7" s="24">
        <f t="shared" si="0"/>
        <v>1151.78</v>
      </c>
      <c r="F7" s="24">
        <v>8</v>
      </c>
      <c r="G7" s="24"/>
      <c r="H7" s="24"/>
      <c r="I7" s="24"/>
      <c r="J7" s="24">
        <f t="shared" si="0"/>
        <v>62.38</v>
      </c>
      <c r="K7" s="24"/>
      <c r="L7" s="24"/>
      <c r="M7" s="24">
        <f t="shared" si="0"/>
        <v>1222.1648</v>
      </c>
      <c r="N7" s="20"/>
    </row>
    <row r="8" s="1" customFormat="1" ht="22.9" customHeight="1" spans="1:14">
      <c r="A8" s="18" t="s">
        <v>155</v>
      </c>
      <c r="B8" s="18" t="s">
        <v>156</v>
      </c>
      <c r="C8" s="24">
        <f>SUM(C9:C15)</f>
        <v>1222.16</v>
      </c>
      <c r="D8" s="24">
        <f t="shared" ref="D8:M8" si="1">SUM(D9:D15)</f>
        <v>1159.78</v>
      </c>
      <c r="E8" s="24">
        <f t="shared" si="1"/>
        <v>1151.78</v>
      </c>
      <c r="F8" s="24">
        <v>8</v>
      </c>
      <c r="G8" s="24"/>
      <c r="H8" s="24"/>
      <c r="I8" s="24"/>
      <c r="J8" s="24">
        <f t="shared" si="1"/>
        <v>62.38</v>
      </c>
      <c r="K8" s="24"/>
      <c r="L8" s="24"/>
      <c r="M8" s="24">
        <f t="shared" si="1"/>
        <v>1222.1648</v>
      </c>
      <c r="N8" s="20"/>
    </row>
    <row r="9" s="1" customFormat="1" ht="24" customHeight="1" spans="1:14">
      <c r="A9" s="25" t="s">
        <v>470</v>
      </c>
      <c r="B9" s="25" t="s">
        <v>471</v>
      </c>
      <c r="C9" s="7">
        <v>18</v>
      </c>
      <c r="D9" s="7">
        <v>18</v>
      </c>
      <c r="E9" s="7">
        <v>18</v>
      </c>
      <c r="F9" s="7"/>
      <c r="G9" s="7"/>
      <c r="H9" s="7"/>
      <c r="I9" s="7"/>
      <c r="J9" s="7"/>
      <c r="K9" s="7"/>
      <c r="L9" s="7"/>
      <c r="M9" s="7">
        <v>18</v>
      </c>
      <c r="N9" s="6"/>
    </row>
    <row r="10" s="1" customFormat="1" ht="24" customHeight="1" spans="1:14">
      <c r="A10" s="25" t="s">
        <v>470</v>
      </c>
      <c r="B10" s="25" t="s">
        <v>472</v>
      </c>
      <c r="C10" s="7">
        <v>2.7</v>
      </c>
      <c r="D10" s="7">
        <v>2.7</v>
      </c>
      <c r="E10" s="7">
        <v>2.7</v>
      </c>
      <c r="F10" s="7"/>
      <c r="G10" s="7"/>
      <c r="H10" s="7"/>
      <c r="I10" s="7"/>
      <c r="J10" s="7"/>
      <c r="K10" s="7"/>
      <c r="L10" s="7"/>
      <c r="M10" s="7">
        <v>2.7</v>
      </c>
      <c r="N10" s="6"/>
    </row>
    <row r="11" s="1" customFormat="1" ht="24" customHeight="1" spans="1:14">
      <c r="A11" s="25" t="s">
        <v>470</v>
      </c>
      <c r="B11" s="25" t="s">
        <v>473</v>
      </c>
      <c r="C11" s="7">
        <v>10</v>
      </c>
      <c r="D11" s="7">
        <v>10</v>
      </c>
      <c r="E11" s="7">
        <v>10</v>
      </c>
      <c r="F11" s="7"/>
      <c r="G11" s="7"/>
      <c r="H11" s="7"/>
      <c r="I11" s="7"/>
      <c r="J11" s="7"/>
      <c r="K11" s="7"/>
      <c r="L11" s="7"/>
      <c r="M11" s="7">
        <v>10</v>
      </c>
      <c r="N11" s="6"/>
    </row>
    <row r="12" s="1" customFormat="1" ht="24" customHeight="1" spans="1:14">
      <c r="A12" s="25" t="s">
        <v>470</v>
      </c>
      <c r="B12" s="25" t="s">
        <v>474</v>
      </c>
      <c r="C12" s="7">
        <v>23</v>
      </c>
      <c r="D12" s="7">
        <v>23</v>
      </c>
      <c r="E12" s="7">
        <v>23</v>
      </c>
      <c r="F12" s="7"/>
      <c r="G12" s="7"/>
      <c r="H12" s="7"/>
      <c r="I12" s="7"/>
      <c r="J12" s="7"/>
      <c r="K12" s="7"/>
      <c r="L12" s="7"/>
      <c r="M12" s="7">
        <v>23</v>
      </c>
      <c r="N12" s="6"/>
    </row>
    <row r="13" s="1" customFormat="1" ht="24" customHeight="1" spans="1:14">
      <c r="A13" s="25" t="s">
        <v>470</v>
      </c>
      <c r="B13" s="25" t="s">
        <v>475</v>
      </c>
      <c r="C13" s="7">
        <v>163.48</v>
      </c>
      <c r="D13" s="7">
        <v>163.48</v>
      </c>
      <c r="E13" s="7">
        <v>163.48</v>
      </c>
      <c r="F13" s="7"/>
      <c r="G13" s="7"/>
      <c r="H13" s="7"/>
      <c r="I13" s="7"/>
      <c r="J13" s="7"/>
      <c r="K13" s="7"/>
      <c r="L13" s="7"/>
      <c r="M13" s="7">
        <v>163.4848</v>
      </c>
      <c r="N13" s="6"/>
    </row>
    <row r="14" s="1" customFormat="1" ht="24" customHeight="1" spans="1:14">
      <c r="A14" s="26" t="s">
        <v>470</v>
      </c>
      <c r="B14" s="26" t="s">
        <v>476</v>
      </c>
      <c r="C14" s="27">
        <v>378</v>
      </c>
      <c r="D14" s="27">
        <v>378</v>
      </c>
      <c r="E14" s="27">
        <v>370</v>
      </c>
      <c r="F14" s="27">
        <v>8</v>
      </c>
      <c r="G14" s="27"/>
      <c r="H14" s="27"/>
      <c r="I14" s="27"/>
      <c r="J14" s="27"/>
      <c r="K14" s="27"/>
      <c r="L14" s="27"/>
      <c r="M14" s="27">
        <v>378</v>
      </c>
      <c r="N14" s="13"/>
    </row>
    <row r="15" s="22" customFormat="1" ht="24" customHeight="1" spans="1:14">
      <c r="A15" s="28" t="s">
        <v>470</v>
      </c>
      <c r="B15" s="28" t="s">
        <v>477</v>
      </c>
      <c r="C15" s="29">
        <v>626.98</v>
      </c>
      <c r="D15" s="29">
        <v>564.6</v>
      </c>
      <c r="E15" s="29">
        <v>564.6</v>
      </c>
      <c r="F15" s="29"/>
      <c r="G15" s="29"/>
      <c r="H15" s="29"/>
      <c r="I15" s="29"/>
      <c r="J15" s="31">
        <v>62.38</v>
      </c>
      <c r="K15" s="31"/>
      <c r="L15" s="31"/>
      <c r="M15" s="32">
        <v>626.98</v>
      </c>
      <c r="N15" s="31"/>
    </row>
    <row r="17" spans="3:3">
      <c r="C17" s="30">
        <f>SUM(D8+J8)</f>
        <v>1222.16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6"/>
  <sheetViews>
    <sheetView workbookViewId="0">
      <pane ySplit="5" topLeftCell="A67" activePane="bottomLeft" state="frozen"/>
      <selection/>
      <selection pane="bottomLeft" activeCell="M1" sqref="M1"/>
    </sheetView>
  </sheetViews>
  <sheetFormatPr defaultColWidth="10" defaultRowHeight="14.4"/>
  <cols>
    <col min="1" max="1" width="6.75" customWidth="1"/>
    <col min="2" max="2" width="15.1296296296296" customWidth="1"/>
    <col min="3" max="3" width="10.2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18.75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21" t="s">
        <v>478</v>
      </c>
    </row>
    <row r="2" ht="37.9" customHeight="1" spans="1:13">
      <c r="A2" s="8"/>
      <c r="B2" s="8"/>
      <c r="C2" s="17" t="s">
        <v>28</v>
      </c>
      <c r="D2" s="17"/>
      <c r="E2" s="17"/>
      <c r="F2" s="17"/>
      <c r="G2" s="17"/>
      <c r="H2" s="17"/>
      <c r="I2" s="17"/>
      <c r="J2" s="17"/>
      <c r="K2" s="17"/>
      <c r="L2" s="17"/>
      <c r="M2" s="17"/>
    </row>
    <row r="3" s="1" customFormat="1" ht="21.6" customHeight="1" spans="1:1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12" t="s">
        <v>33</v>
      </c>
      <c r="M3" s="12"/>
    </row>
    <row r="4" s="1" customFormat="1" ht="33.6" customHeight="1" spans="1:13">
      <c r="A4" s="5" t="s">
        <v>197</v>
      </c>
      <c r="B4" s="5" t="s">
        <v>479</v>
      </c>
      <c r="C4" s="5" t="s">
        <v>480</v>
      </c>
      <c r="D4" s="5" t="s">
        <v>481</v>
      </c>
      <c r="E4" s="5" t="s">
        <v>482</v>
      </c>
      <c r="F4" s="5"/>
      <c r="G4" s="5"/>
      <c r="H4" s="5"/>
      <c r="I4" s="5"/>
      <c r="J4" s="5"/>
      <c r="K4" s="5"/>
      <c r="L4" s="5"/>
      <c r="M4" s="5"/>
    </row>
    <row r="5" s="1" customFormat="1" ht="36.2" customHeight="1" spans="1:13">
      <c r="A5" s="5"/>
      <c r="B5" s="5"/>
      <c r="C5" s="5"/>
      <c r="D5" s="5"/>
      <c r="E5" s="5" t="s">
        <v>483</v>
      </c>
      <c r="F5" s="5" t="s">
        <v>484</v>
      </c>
      <c r="G5" s="5" t="s">
        <v>485</v>
      </c>
      <c r="H5" s="5" t="s">
        <v>486</v>
      </c>
      <c r="I5" s="5" t="s">
        <v>487</v>
      </c>
      <c r="J5" s="5" t="s">
        <v>488</v>
      </c>
      <c r="K5" s="5" t="s">
        <v>489</v>
      </c>
      <c r="L5" s="5" t="s">
        <v>490</v>
      </c>
      <c r="M5" s="5" t="s">
        <v>491</v>
      </c>
    </row>
    <row r="6" s="1" customFormat="1" ht="28.5" customHeight="1" spans="1:13">
      <c r="A6" s="18" t="s">
        <v>2</v>
      </c>
      <c r="B6" s="18" t="s">
        <v>156</v>
      </c>
      <c r="C6" s="19">
        <f>SUM(C7+C17+C27+C37+C47+C57+C67)</f>
        <v>1222.1648</v>
      </c>
      <c r="D6" s="20"/>
      <c r="E6" s="20"/>
      <c r="F6" s="20"/>
      <c r="G6" s="20"/>
      <c r="H6" s="20"/>
      <c r="I6" s="20"/>
      <c r="J6" s="20"/>
      <c r="K6" s="20"/>
      <c r="L6" s="20"/>
      <c r="M6" s="20"/>
    </row>
    <row r="7" s="1" customFormat="1" ht="43.15" customHeight="1" spans="1:13">
      <c r="A7" s="6" t="s">
        <v>157</v>
      </c>
      <c r="B7" s="6" t="s">
        <v>492</v>
      </c>
      <c r="C7" s="7">
        <v>18</v>
      </c>
      <c r="D7" s="6" t="s">
        <v>493</v>
      </c>
      <c r="E7" s="20" t="s">
        <v>494</v>
      </c>
      <c r="F7" s="6" t="s">
        <v>495</v>
      </c>
      <c r="G7" s="6" t="s">
        <v>496</v>
      </c>
      <c r="H7" s="6" t="s">
        <v>497</v>
      </c>
      <c r="I7" s="6" t="s">
        <v>498</v>
      </c>
      <c r="J7" s="6" t="s">
        <v>499</v>
      </c>
      <c r="K7" s="6" t="s">
        <v>500</v>
      </c>
      <c r="L7" s="6" t="s">
        <v>501</v>
      </c>
      <c r="M7" s="6"/>
    </row>
    <row r="8" s="1" customFormat="1" ht="43.15" customHeight="1" spans="1:13">
      <c r="A8" s="6"/>
      <c r="B8" s="6"/>
      <c r="C8" s="7"/>
      <c r="D8" s="6"/>
      <c r="E8" s="20"/>
      <c r="F8" s="6" t="s">
        <v>502</v>
      </c>
      <c r="G8" s="6" t="s">
        <v>496</v>
      </c>
      <c r="H8" s="6" t="s">
        <v>503</v>
      </c>
      <c r="I8" s="6" t="s">
        <v>498</v>
      </c>
      <c r="J8" s="6" t="s">
        <v>499</v>
      </c>
      <c r="K8" s="6" t="s">
        <v>500</v>
      </c>
      <c r="L8" s="6" t="s">
        <v>504</v>
      </c>
      <c r="M8" s="6"/>
    </row>
    <row r="9" s="1" customFormat="1" ht="43.15" customHeight="1" spans="1:13">
      <c r="A9" s="6"/>
      <c r="B9" s="6"/>
      <c r="C9" s="7"/>
      <c r="D9" s="6"/>
      <c r="E9" s="20"/>
      <c r="F9" s="6" t="s">
        <v>505</v>
      </c>
      <c r="G9" s="6" t="s">
        <v>496</v>
      </c>
      <c r="H9" s="6" t="s">
        <v>503</v>
      </c>
      <c r="I9" s="6" t="s">
        <v>506</v>
      </c>
      <c r="J9" s="6" t="s">
        <v>499</v>
      </c>
      <c r="K9" s="6" t="s">
        <v>500</v>
      </c>
      <c r="L9" s="6" t="s">
        <v>504</v>
      </c>
      <c r="M9" s="6"/>
    </row>
    <row r="10" s="1" customFormat="1" ht="43.15" customHeight="1" spans="1:13">
      <c r="A10" s="6"/>
      <c r="B10" s="6"/>
      <c r="C10" s="7"/>
      <c r="D10" s="6"/>
      <c r="E10" s="20" t="s">
        <v>507</v>
      </c>
      <c r="F10" s="6" t="s">
        <v>508</v>
      </c>
      <c r="G10" s="6" t="s">
        <v>496</v>
      </c>
      <c r="H10" s="6" t="s">
        <v>509</v>
      </c>
      <c r="I10" s="6" t="s">
        <v>510</v>
      </c>
      <c r="J10" s="6" t="s">
        <v>499</v>
      </c>
      <c r="K10" s="6" t="s">
        <v>500</v>
      </c>
      <c r="L10" s="6" t="s">
        <v>501</v>
      </c>
      <c r="M10" s="6"/>
    </row>
    <row r="11" s="1" customFormat="1" ht="43.15" customHeight="1" spans="1:13">
      <c r="A11" s="6"/>
      <c r="B11" s="6"/>
      <c r="C11" s="7"/>
      <c r="D11" s="6"/>
      <c r="E11" s="20"/>
      <c r="F11" s="6" t="s">
        <v>511</v>
      </c>
      <c r="G11" s="6" t="s">
        <v>496</v>
      </c>
      <c r="H11" s="6" t="s">
        <v>512</v>
      </c>
      <c r="I11" s="6" t="s">
        <v>512</v>
      </c>
      <c r="J11" s="6" t="s">
        <v>499</v>
      </c>
      <c r="K11" s="6" t="s">
        <v>500</v>
      </c>
      <c r="L11" s="6" t="s">
        <v>504</v>
      </c>
      <c r="M11" s="6"/>
    </row>
    <row r="12" s="1" customFormat="1" ht="43.15" customHeight="1" spans="1:13">
      <c r="A12" s="6"/>
      <c r="B12" s="6"/>
      <c r="C12" s="7"/>
      <c r="D12" s="6"/>
      <c r="E12" s="20"/>
      <c r="F12" s="6" t="s">
        <v>513</v>
      </c>
      <c r="G12" s="6" t="s">
        <v>496</v>
      </c>
      <c r="H12" s="6" t="s">
        <v>514</v>
      </c>
      <c r="I12" s="6" t="s">
        <v>515</v>
      </c>
      <c r="J12" s="6" t="s">
        <v>499</v>
      </c>
      <c r="K12" s="6" t="s">
        <v>500</v>
      </c>
      <c r="L12" s="6" t="s">
        <v>501</v>
      </c>
      <c r="M12" s="6"/>
    </row>
    <row r="13" s="1" customFormat="1" ht="43.15" customHeight="1" spans="1:13">
      <c r="A13" s="6"/>
      <c r="B13" s="6"/>
      <c r="C13" s="7"/>
      <c r="D13" s="6"/>
      <c r="E13" s="20" t="s">
        <v>516</v>
      </c>
      <c r="F13" s="6" t="s">
        <v>517</v>
      </c>
      <c r="G13" s="6" t="s">
        <v>496</v>
      </c>
      <c r="H13" s="6" t="s">
        <v>518</v>
      </c>
      <c r="I13" s="6" t="s">
        <v>506</v>
      </c>
      <c r="J13" s="6" t="s">
        <v>499</v>
      </c>
      <c r="K13" s="6" t="s">
        <v>500</v>
      </c>
      <c r="L13" s="6" t="s">
        <v>504</v>
      </c>
      <c r="M13" s="6"/>
    </row>
    <row r="14" s="1" customFormat="1" ht="43.15" customHeight="1" spans="1:13">
      <c r="A14" s="6"/>
      <c r="B14" s="6"/>
      <c r="C14" s="7"/>
      <c r="D14" s="6"/>
      <c r="E14" s="20"/>
      <c r="F14" s="6" t="s">
        <v>519</v>
      </c>
      <c r="G14" s="6" t="s">
        <v>496</v>
      </c>
      <c r="H14" s="6" t="s">
        <v>518</v>
      </c>
      <c r="I14" s="6" t="s">
        <v>520</v>
      </c>
      <c r="J14" s="6" t="s">
        <v>499</v>
      </c>
      <c r="K14" s="6" t="s">
        <v>500</v>
      </c>
      <c r="L14" s="6" t="s">
        <v>504</v>
      </c>
      <c r="M14" s="6"/>
    </row>
    <row r="15" s="1" customFormat="1" ht="43.15" customHeight="1" spans="1:13">
      <c r="A15" s="6"/>
      <c r="B15" s="6"/>
      <c r="C15" s="7"/>
      <c r="D15" s="6"/>
      <c r="E15" s="20"/>
      <c r="F15" s="6" t="s">
        <v>521</v>
      </c>
      <c r="G15" s="6" t="s">
        <v>496</v>
      </c>
      <c r="H15" s="6" t="s">
        <v>518</v>
      </c>
      <c r="I15" s="6" t="s">
        <v>522</v>
      </c>
      <c r="J15" s="6" t="s">
        <v>499</v>
      </c>
      <c r="K15" s="6" t="s">
        <v>500</v>
      </c>
      <c r="L15" s="6" t="s">
        <v>504</v>
      </c>
      <c r="M15" s="6"/>
    </row>
    <row r="16" s="1" customFormat="1" ht="43.15" customHeight="1" spans="1:13">
      <c r="A16" s="6"/>
      <c r="B16" s="6"/>
      <c r="C16" s="7"/>
      <c r="D16" s="6"/>
      <c r="E16" s="20" t="s">
        <v>523</v>
      </c>
      <c r="F16" s="6" t="s">
        <v>524</v>
      </c>
      <c r="G16" s="6" t="s">
        <v>496</v>
      </c>
      <c r="H16" s="6" t="s">
        <v>525</v>
      </c>
      <c r="I16" s="6" t="s">
        <v>526</v>
      </c>
      <c r="J16" s="6" t="s">
        <v>499</v>
      </c>
      <c r="K16" s="6" t="s">
        <v>500</v>
      </c>
      <c r="L16" s="6" t="s">
        <v>527</v>
      </c>
      <c r="M16" s="6"/>
    </row>
    <row r="17" s="1" customFormat="1" ht="43.15" customHeight="1" spans="1:13">
      <c r="A17" s="6" t="s">
        <v>157</v>
      </c>
      <c r="B17" s="6" t="s">
        <v>528</v>
      </c>
      <c r="C17" s="7">
        <v>2.7</v>
      </c>
      <c r="D17" s="6" t="s">
        <v>529</v>
      </c>
      <c r="E17" s="20" t="s">
        <v>494</v>
      </c>
      <c r="F17" s="6" t="s">
        <v>505</v>
      </c>
      <c r="G17" s="6" t="s">
        <v>530</v>
      </c>
      <c r="H17" s="6" t="s">
        <v>503</v>
      </c>
      <c r="I17" s="6" t="s">
        <v>531</v>
      </c>
      <c r="J17" s="6" t="s">
        <v>499</v>
      </c>
      <c r="K17" s="6" t="s">
        <v>500</v>
      </c>
      <c r="L17" s="6" t="s">
        <v>504</v>
      </c>
      <c r="M17" s="6"/>
    </row>
    <row r="18" s="1" customFormat="1" ht="43.15" customHeight="1" spans="1:13">
      <c r="A18" s="6"/>
      <c r="B18" s="6"/>
      <c r="C18" s="7"/>
      <c r="D18" s="6"/>
      <c r="E18" s="20"/>
      <c r="F18" s="6" t="s">
        <v>495</v>
      </c>
      <c r="G18" s="6" t="s">
        <v>530</v>
      </c>
      <c r="H18" s="6" t="s">
        <v>532</v>
      </c>
      <c r="I18" s="6" t="s">
        <v>531</v>
      </c>
      <c r="J18" s="6" t="s">
        <v>499</v>
      </c>
      <c r="K18" s="6" t="s">
        <v>500</v>
      </c>
      <c r="L18" s="6" t="s">
        <v>501</v>
      </c>
      <c r="M18" s="6"/>
    </row>
    <row r="19" s="1" customFormat="1" ht="43.15" customHeight="1" spans="1:13">
      <c r="A19" s="6"/>
      <c r="B19" s="6"/>
      <c r="C19" s="7"/>
      <c r="D19" s="6"/>
      <c r="E19" s="20"/>
      <c r="F19" s="6" t="s">
        <v>502</v>
      </c>
      <c r="G19" s="6" t="s">
        <v>530</v>
      </c>
      <c r="H19" s="6" t="s">
        <v>503</v>
      </c>
      <c r="I19" s="6" t="s">
        <v>531</v>
      </c>
      <c r="J19" s="6" t="s">
        <v>499</v>
      </c>
      <c r="K19" s="6" t="s">
        <v>500</v>
      </c>
      <c r="L19" s="6" t="s">
        <v>504</v>
      </c>
      <c r="M19" s="6"/>
    </row>
    <row r="20" s="1" customFormat="1" ht="43.15" customHeight="1" spans="1:13">
      <c r="A20" s="6"/>
      <c r="B20" s="6"/>
      <c r="C20" s="7"/>
      <c r="D20" s="6"/>
      <c r="E20" s="20" t="s">
        <v>507</v>
      </c>
      <c r="F20" s="6" t="s">
        <v>508</v>
      </c>
      <c r="G20" s="6" t="s">
        <v>530</v>
      </c>
      <c r="H20" s="6" t="s">
        <v>503</v>
      </c>
      <c r="I20" s="6" t="s">
        <v>531</v>
      </c>
      <c r="J20" s="6" t="s">
        <v>499</v>
      </c>
      <c r="K20" s="6" t="s">
        <v>500</v>
      </c>
      <c r="L20" s="6" t="s">
        <v>504</v>
      </c>
      <c r="M20" s="6"/>
    </row>
    <row r="21" s="1" customFormat="1" ht="43.15" customHeight="1" spans="1:13">
      <c r="A21" s="6"/>
      <c r="B21" s="6"/>
      <c r="C21" s="7"/>
      <c r="D21" s="6"/>
      <c r="E21" s="20"/>
      <c r="F21" s="6" t="s">
        <v>511</v>
      </c>
      <c r="G21" s="6" t="s">
        <v>530</v>
      </c>
      <c r="H21" s="6" t="s">
        <v>503</v>
      </c>
      <c r="I21" s="6" t="s">
        <v>531</v>
      </c>
      <c r="J21" s="6" t="s">
        <v>499</v>
      </c>
      <c r="K21" s="6" t="s">
        <v>500</v>
      </c>
      <c r="L21" s="6" t="s">
        <v>504</v>
      </c>
      <c r="M21" s="6"/>
    </row>
    <row r="22" s="1" customFormat="1" ht="43.15" customHeight="1" spans="1:13">
      <c r="A22" s="6"/>
      <c r="B22" s="6"/>
      <c r="C22" s="7"/>
      <c r="D22" s="6"/>
      <c r="E22" s="20"/>
      <c r="F22" s="6" t="s">
        <v>513</v>
      </c>
      <c r="G22" s="6" t="s">
        <v>530</v>
      </c>
      <c r="H22" s="6" t="s">
        <v>514</v>
      </c>
      <c r="I22" s="6" t="s">
        <v>515</v>
      </c>
      <c r="J22" s="6" t="s">
        <v>499</v>
      </c>
      <c r="K22" s="6" t="s">
        <v>500</v>
      </c>
      <c r="L22" s="6" t="s">
        <v>501</v>
      </c>
      <c r="M22" s="6"/>
    </row>
    <row r="23" s="1" customFormat="1" ht="43.15" customHeight="1" spans="1:13">
      <c r="A23" s="6"/>
      <c r="B23" s="6"/>
      <c r="C23" s="7"/>
      <c r="D23" s="6"/>
      <c r="E23" s="20" t="s">
        <v>516</v>
      </c>
      <c r="F23" s="6" t="s">
        <v>521</v>
      </c>
      <c r="G23" s="6" t="s">
        <v>530</v>
      </c>
      <c r="H23" s="6" t="s">
        <v>503</v>
      </c>
      <c r="I23" s="6" t="s">
        <v>531</v>
      </c>
      <c r="J23" s="6" t="s">
        <v>499</v>
      </c>
      <c r="K23" s="6" t="s">
        <v>500</v>
      </c>
      <c r="L23" s="6" t="s">
        <v>504</v>
      </c>
      <c r="M23" s="6"/>
    </row>
    <row r="24" s="1" customFormat="1" ht="43.15" customHeight="1" spans="1:13">
      <c r="A24" s="6"/>
      <c r="B24" s="6"/>
      <c r="C24" s="7"/>
      <c r="D24" s="6"/>
      <c r="E24" s="20"/>
      <c r="F24" s="6" t="s">
        <v>517</v>
      </c>
      <c r="G24" s="6" t="s">
        <v>530</v>
      </c>
      <c r="H24" s="6" t="s">
        <v>503</v>
      </c>
      <c r="I24" s="6" t="s">
        <v>531</v>
      </c>
      <c r="J24" s="6" t="s">
        <v>499</v>
      </c>
      <c r="K24" s="6" t="s">
        <v>500</v>
      </c>
      <c r="L24" s="6" t="s">
        <v>504</v>
      </c>
      <c r="M24" s="6"/>
    </row>
    <row r="25" s="1" customFormat="1" ht="43.15" customHeight="1" spans="1:13">
      <c r="A25" s="6"/>
      <c r="B25" s="6"/>
      <c r="C25" s="7"/>
      <c r="D25" s="6"/>
      <c r="E25" s="20"/>
      <c r="F25" s="6" t="s">
        <v>519</v>
      </c>
      <c r="G25" s="6" t="s">
        <v>530</v>
      </c>
      <c r="H25" s="6" t="s">
        <v>503</v>
      </c>
      <c r="I25" s="6" t="s">
        <v>531</v>
      </c>
      <c r="J25" s="6" t="s">
        <v>499</v>
      </c>
      <c r="K25" s="6" t="s">
        <v>500</v>
      </c>
      <c r="L25" s="6" t="s">
        <v>504</v>
      </c>
      <c r="M25" s="6"/>
    </row>
    <row r="26" s="1" customFormat="1" ht="43.15" customHeight="1" spans="1:13">
      <c r="A26" s="6"/>
      <c r="B26" s="6"/>
      <c r="C26" s="7"/>
      <c r="D26" s="6"/>
      <c r="E26" s="20" t="s">
        <v>523</v>
      </c>
      <c r="F26" s="6" t="s">
        <v>524</v>
      </c>
      <c r="G26" s="6" t="s">
        <v>530</v>
      </c>
      <c r="H26" s="6" t="s">
        <v>533</v>
      </c>
      <c r="I26" s="6" t="s">
        <v>525</v>
      </c>
      <c r="J26" s="6" t="s">
        <v>499</v>
      </c>
      <c r="K26" s="6" t="s">
        <v>500</v>
      </c>
      <c r="L26" s="6" t="s">
        <v>527</v>
      </c>
      <c r="M26" s="6"/>
    </row>
    <row r="27" s="1" customFormat="1" ht="43.15" customHeight="1" spans="1:13">
      <c r="A27" s="6" t="s">
        <v>157</v>
      </c>
      <c r="B27" s="6" t="s">
        <v>534</v>
      </c>
      <c r="C27" s="7">
        <v>163.4848</v>
      </c>
      <c r="D27" s="6" t="s">
        <v>535</v>
      </c>
      <c r="E27" s="20" t="s">
        <v>494</v>
      </c>
      <c r="F27" s="6" t="s">
        <v>495</v>
      </c>
      <c r="G27" s="6" t="s">
        <v>536</v>
      </c>
      <c r="H27" s="6" t="s">
        <v>537</v>
      </c>
      <c r="I27" s="6" t="s">
        <v>498</v>
      </c>
      <c r="J27" s="6" t="s">
        <v>499</v>
      </c>
      <c r="K27" s="6" t="s">
        <v>500</v>
      </c>
      <c r="L27" s="6" t="s">
        <v>501</v>
      </c>
      <c r="M27" s="6"/>
    </row>
    <row r="28" s="1" customFormat="1" ht="43.15" customHeight="1" spans="1:13">
      <c r="A28" s="6"/>
      <c r="B28" s="6"/>
      <c r="C28" s="7"/>
      <c r="D28" s="6"/>
      <c r="E28" s="20"/>
      <c r="F28" s="6" t="s">
        <v>502</v>
      </c>
      <c r="G28" s="6" t="s">
        <v>536</v>
      </c>
      <c r="H28" s="6" t="s">
        <v>503</v>
      </c>
      <c r="I28" s="6" t="s">
        <v>498</v>
      </c>
      <c r="J28" s="6" t="s">
        <v>499</v>
      </c>
      <c r="K28" s="6" t="s">
        <v>500</v>
      </c>
      <c r="L28" s="6" t="s">
        <v>504</v>
      </c>
      <c r="M28" s="6"/>
    </row>
    <row r="29" s="1" customFormat="1" ht="43.15" customHeight="1" spans="1:13">
      <c r="A29" s="6"/>
      <c r="B29" s="6"/>
      <c r="C29" s="7"/>
      <c r="D29" s="6"/>
      <c r="E29" s="20"/>
      <c r="F29" s="6" t="s">
        <v>505</v>
      </c>
      <c r="G29" s="6" t="s">
        <v>536</v>
      </c>
      <c r="H29" s="6" t="s">
        <v>503</v>
      </c>
      <c r="I29" s="6" t="s">
        <v>498</v>
      </c>
      <c r="J29" s="6" t="s">
        <v>499</v>
      </c>
      <c r="K29" s="6" t="s">
        <v>500</v>
      </c>
      <c r="L29" s="6" t="s">
        <v>504</v>
      </c>
      <c r="M29" s="6"/>
    </row>
    <row r="30" s="1" customFormat="1" ht="43.15" customHeight="1" spans="1:13">
      <c r="A30" s="6"/>
      <c r="B30" s="6"/>
      <c r="C30" s="7"/>
      <c r="D30" s="6"/>
      <c r="E30" s="20" t="s">
        <v>507</v>
      </c>
      <c r="F30" s="6" t="s">
        <v>508</v>
      </c>
      <c r="G30" s="6" t="s">
        <v>536</v>
      </c>
      <c r="H30" s="6" t="s">
        <v>503</v>
      </c>
      <c r="I30" s="6" t="s">
        <v>498</v>
      </c>
      <c r="J30" s="6" t="s">
        <v>499</v>
      </c>
      <c r="K30" s="6" t="s">
        <v>500</v>
      </c>
      <c r="L30" s="6" t="s">
        <v>504</v>
      </c>
      <c r="M30" s="6"/>
    </row>
    <row r="31" s="1" customFormat="1" ht="43.15" customHeight="1" spans="1:13">
      <c r="A31" s="6"/>
      <c r="B31" s="6"/>
      <c r="C31" s="7"/>
      <c r="D31" s="6"/>
      <c r="E31" s="20"/>
      <c r="F31" s="6" t="s">
        <v>513</v>
      </c>
      <c r="G31" s="6" t="s">
        <v>536</v>
      </c>
      <c r="H31" s="6" t="s">
        <v>514</v>
      </c>
      <c r="I31" s="6" t="s">
        <v>515</v>
      </c>
      <c r="J31" s="6" t="s">
        <v>499</v>
      </c>
      <c r="K31" s="6" t="s">
        <v>500</v>
      </c>
      <c r="L31" s="6" t="s">
        <v>501</v>
      </c>
      <c r="M31" s="6"/>
    </row>
    <row r="32" s="1" customFormat="1" ht="43.15" customHeight="1" spans="1:13">
      <c r="A32" s="6"/>
      <c r="B32" s="6"/>
      <c r="C32" s="7"/>
      <c r="D32" s="6"/>
      <c r="E32" s="20"/>
      <c r="F32" s="6" t="s">
        <v>511</v>
      </c>
      <c r="G32" s="6" t="s">
        <v>536</v>
      </c>
      <c r="H32" s="6" t="s">
        <v>503</v>
      </c>
      <c r="I32" s="6" t="s">
        <v>498</v>
      </c>
      <c r="J32" s="6" t="s">
        <v>499</v>
      </c>
      <c r="K32" s="6" t="s">
        <v>500</v>
      </c>
      <c r="L32" s="6" t="s">
        <v>504</v>
      </c>
      <c r="M32" s="6"/>
    </row>
    <row r="33" s="1" customFormat="1" ht="43.15" customHeight="1" spans="1:13">
      <c r="A33" s="6"/>
      <c r="B33" s="6"/>
      <c r="C33" s="7"/>
      <c r="D33" s="6"/>
      <c r="E33" s="20" t="s">
        <v>523</v>
      </c>
      <c r="F33" s="6" t="s">
        <v>524</v>
      </c>
      <c r="G33" s="6" t="s">
        <v>536</v>
      </c>
      <c r="H33" s="6" t="s">
        <v>533</v>
      </c>
      <c r="I33" s="6" t="s">
        <v>525</v>
      </c>
      <c r="J33" s="6" t="s">
        <v>499</v>
      </c>
      <c r="K33" s="6" t="s">
        <v>500</v>
      </c>
      <c r="L33" s="6" t="s">
        <v>527</v>
      </c>
      <c r="M33" s="6"/>
    </row>
    <row r="34" s="1" customFormat="1" ht="43.15" customHeight="1" spans="1:13">
      <c r="A34" s="6"/>
      <c r="B34" s="6"/>
      <c r="C34" s="7"/>
      <c r="D34" s="6"/>
      <c r="E34" s="20" t="s">
        <v>516</v>
      </c>
      <c r="F34" s="6" t="s">
        <v>519</v>
      </c>
      <c r="G34" s="6" t="s">
        <v>536</v>
      </c>
      <c r="H34" s="6" t="s">
        <v>503</v>
      </c>
      <c r="I34" s="6" t="s">
        <v>498</v>
      </c>
      <c r="J34" s="6" t="s">
        <v>499</v>
      </c>
      <c r="K34" s="6" t="s">
        <v>500</v>
      </c>
      <c r="L34" s="6" t="s">
        <v>504</v>
      </c>
      <c r="M34" s="6"/>
    </row>
    <row r="35" s="1" customFormat="1" ht="43.15" customHeight="1" spans="1:13">
      <c r="A35" s="6"/>
      <c r="B35" s="6"/>
      <c r="C35" s="7"/>
      <c r="D35" s="6"/>
      <c r="E35" s="20"/>
      <c r="F35" s="6" t="s">
        <v>521</v>
      </c>
      <c r="G35" s="6" t="s">
        <v>536</v>
      </c>
      <c r="H35" s="6" t="s">
        <v>503</v>
      </c>
      <c r="I35" s="6" t="s">
        <v>498</v>
      </c>
      <c r="J35" s="6" t="s">
        <v>499</v>
      </c>
      <c r="K35" s="6" t="s">
        <v>500</v>
      </c>
      <c r="L35" s="6" t="s">
        <v>504</v>
      </c>
      <c r="M35" s="6"/>
    </row>
    <row r="36" s="1" customFormat="1" ht="43.15" customHeight="1" spans="1:13">
      <c r="A36" s="6"/>
      <c r="B36" s="6"/>
      <c r="C36" s="7"/>
      <c r="D36" s="6"/>
      <c r="E36" s="20"/>
      <c r="F36" s="6" t="s">
        <v>517</v>
      </c>
      <c r="G36" s="6" t="s">
        <v>536</v>
      </c>
      <c r="H36" s="6" t="s">
        <v>503</v>
      </c>
      <c r="I36" s="6" t="s">
        <v>498</v>
      </c>
      <c r="J36" s="6" t="s">
        <v>499</v>
      </c>
      <c r="K36" s="6" t="s">
        <v>500</v>
      </c>
      <c r="L36" s="6" t="s">
        <v>504</v>
      </c>
      <c r="M36" s="6"/>
    </row>
    <row r="37" s="1" customFormat="1" ht="43.15" customHeight="1" spans="1:13">
      <c r="A37" s="6" t="s">
        <v>157</v>
      </c>
      <c r="B37" s="6" t="s">
        <v>538</v>
      </c>
      <c r="C37" s="7">
        <v>378</v>
      </c>
      <c r="D37" s="6" t="s">
        <v>539</v>
      </c>
      <c r="E37" s="20" t="s">
        <v>523</v>
      </c>
      <c r="F37" s="6" t="s">
        <v>524</v>
      </c>
      <c r="G37" s="6" t="s">
        <v>540</v>
      </c>
      <c r="H37" s="6" t="s">
        <v>525</v>
      </c>
      <c r="I37" s="6" t="s">
        <v>526</v>
      </c>
      <c r="J37" s="6" t="s">
        <v>499</v>
      </c>
      <c r="K37" s="6" t="s">
        <v>500</v>
      </c>
      <c r="L37" s="6" t="s">
        <v>527</v>
      </c>
      <c r="M37" s="6"/>
    </row>
    <row r="38" s="1" customFormat="1" ht="43.15" customHeight="1" spans="1:13">
      <c r="A38" s="6"/>
      <c r="B38" s="6"/>
      <c r="C38" s="7"/>
      <c r="D38" s="6"/>
      <c r="E38" s="20" t="s">
        <v>516</v>
      </c>
      <c r="F38" s="6" t="s">
        <v>517</v>
      </c>
      <c r="G38" s="6" t="s">
        <v>540</v>
      </c>
      <c r="H38" s="6" t="s">
        <v>525</v>
      </c>
      <c r="I38" s="6" t="s">
        <v>541</v>
      </c>
      <c r="J38" s="6" t="s">
        <v>499</v>
      </c>
      <c r="K38" s="6" t="s">
        <v>500</v>
      </c>
      <c r="L38" s="6" t="s">
        <v>527</v>
      </c>
      <c r="M38" s="6"/>
    </row>
    <row r="39" s="1" customFormat="1" ht="43.15" customHeight="1" spans="1:13">
      <c r="A39" s="6"/>
      <c r="B39" s="6"/>
      <c r="C39" s="7"/>
      <c r="D39" s="6"/>
      <c r="E39" s="20"/>
      <c r="F39" s="6" t="s">
        <v>521</v>
      </c>
      <c r="G39" s="6" t="s">
        <v>540</v>
      </c>
      <c r="H39" s="6" t="s">
        <v>525</v>
      </c>
      <c r="I39" s="6" t="s">
        <v>542</v>
      </c>
      <c r="J39" s="6" t="s">
        <v>499</v>
      </c>
      <c r="K39" s="6" t="s">
        <v>500</v>
      </c>
      <c r="L39" s="6" t="s">
        <v>527</v>
      </c>
      <c r="M39" s="6"/>
    </row>
    <row r="40" s="1" customFormat="1" ht="43.15" customHeight="1" spans="1:13">
      <c r="A40" s="6"/>
      <c r="B40" s="6"/>
      <c r="C40" s="7"/>
      <c r="D40" s="6"/>
      <c r="E40" s="20"/>
      <c r="F40" s="6" t="s">
        <v>519</v>
      </c>
      <c r="G40" s="6" t="s">
        <v>540</v>
      </c>
      <c r="H40" s="6" t="s">
        <v>543</v>
      </c>
      <c r="I40" s="6" t="s">
        <v>544</v>
      </c>
      <c r="J40" s="6" t="s">
        <v>499</v>
      </c>
      <c r="K40" s="6" t="s">
        <v>500</v>
      </c>
      <c r="L40" s="6" t="s">
        <v>527</v>
      </c>
      <c r="M40" s="6"/>
    </row>
    <row r="41" s="1" customFormat="1" ht="43.15" customHeight="1" spans="1:13">
      <c r="A41" s="6"/>
      <c r="B41" s="6"/>
      <c r="C41" s="7"/>
      <c r="D41" s="6"/>
      <c r="E41" s="20" t="s">
        <v>507</v>
      </c>
      <c r="F41" s="6" t="s">
        <v>513</v>
      </c>
      <c r="G41" s="6" t="s">
        <v>540</v>
      </c>
      <c r="H41" s="6" t="s">
        <v>514</v>
      </c>
      <c r="I41" s="6" t="s">
        <v>515</v>
      </c>
      <c r="J41" s="6" t="s">
        <v>499</v>
      </c>
      <c r="K41" s="6" t="s">
        <v>500</v>
      </c>
      <c r="L41" s="6" t="s">
        <v>501</v>
      </c>
      <c r="M41" s="6"/>
    </row>
    <row r="42" s="1" customFormat="1" ht="43.15" customHeight="1" spans="1:13">
      <c r="A42" s="6"/>
      <c r="B42" s="6"/>
      <c r="C42" s="7"/>
      <c r="D42" s="6"/>
      <c r="E42" s="20"/>
      <c r="F42" s="6" t="s">
        <v>511</v>
      </c>
      <c r="G42" s="6" t="s">
        <v>540</v>
      </c>
      <c r="H42" s="6" t="s">
        <v>525</v>
      </c>
      <c r="I42" s="6" t="s">
        <v>512</v>
      </c>
      <c r="J42" s="6" t="s">
        <v>499</v>
      </c>
      <c r="K42" s="6" t="s">
        <v>500</v>
      </c>
      <c r="L42" s="6" t="s">
        <v>527</v>
      </c>
      <c r="M42" s="6"/>
    </row>
    <row r="43" s="1" customFormat="1" ht="43.15" customHeight="1" spans="1:13">
      <c r="A43" s="6"/>
      <c r="B43" s="6"/>
      <c r="C43" s="7"/>
      <c r="D43" s="6"/>
      <c r="E43" s="20"/>
      <c r="F43" s="6" t="s">
        <v>508</v>
      </c>
      <c r="G43" s="6" t="s">
        <v>540</v>
      </c>
      <c r="H43" s="6" t="s">
        <v>543</v>
      </c>
      <c r="I43" s="6" t="s">
        <v>545</v>
      </c>
      <c r="J43" s="6" t="s">
        <v>499</v>
      </c>
      <c r="K43" s="6" t="s">
        <v>500</v>
      </c>
      <c r="L43" s="6" t="s">
        <v>527</v>
      </c>
      <c r="M43" s="6"/>
    </row>
    <row r="44" s="1" customFormat="1" ht="43.15" customHeight="1" spans="1:13">
      <c r="A44" s="6"/>
      <c r="B44" s="6"/>
      <c r="C44" s="7"/>
      <c r="D44" s="6"/>
      <c r="E44" s="20" t="s">
        <v>494</v>
      </c>
      <c r="F44" s="6" t="s">
        <v>505</v>
      </c>
      <c r="G44" s="6" t="s">
        <v>540</v>
      </c>
      <c r="H44" s="6" t="s">
        <v>503</v>
      </c>
      <c r="I44" s="6" t="s">
        <v>506</v>
      </c>
      <c r="J44" s="6" t="s">
        <v>499</v>
      </c>
      <c r="K44" s="6" t="s">
        <v>500</v>
      </c>
      <c r="L44" s="6" t="s">
        <v>504</v>
      </c>
      <c r="M44" s="6"/>
    </row>
    <row r="45" s="1" customFormat="1" ht="43.15" customHeight="1" spans="1:13">
      <c r="A45" s="6"/>
      <c r="B45" s="6"/>
      <c r="C45" s="7"/>
      <c r="D45" s="6"/>
      <c r="E45" s="20"/>
      <c r="F45" s="6" t="s">
        <v>495</v>
      </c>
      <c r="G45" s="6" t="s">
        <v>546</v>
      </c>
      <c r="H45" s="6" t="s">
        <v>547</v>
      </c>
      <c r="I45" s="6" t="s">
        <v>531</v>
      </c>
      <c r="J45" s="6" t="s">
        <v>499</v>
      </c>
      <c r="K45" s="6" t="s">
        <v>500</v>
      </c>
      <c r="L45" s="6" t="s">
        <v>501</v>
      </c>
      <c r="M45" s="6"/>
    </row>
    <row r="46" s="1" customFormat="1" ht="43.15" customHeight="1" spans="1:13">
      <c r="A46" s="6"/>
      <c r="B46" s="6"/>
      <c r="C46" s="7"/>
      <c r="D46" s="6"/>
      <c r="E46" s="20"/>
      <c r="F46" s="6" t="s">
        <v>502</v>
      </c>
      <c r="G46" s="6" t="s">
        <v>540</v>
      </c>
      <c r="H46" s="6" t="s">
        <v>503</v>
      </c>
      <c r="I46" s="6" t="s">
        <v>548</v>
      </c>
      <c r="J46" s="6" t="s">
        <v>499</v>
      </c>
      <c r="K46" s="6" t="s">
        <v>500</v>
      </c>
      <c r="L46" s="6" t="s">
        <v>504</v>
      </c>
      <c r="M46" s="6"/>
    </row>
    <row r="47" s="1" customFormat="1" ht="43.15" customHeight="1" spans="1:13">
      <c r="A47" s="6" t="s">
        <v>157</v>
      </c>
      <c r="B47" s="6" t="s">
        <v>549</v>
      </c>
      <c r="C47" s="7">
        <v>10</v>
      </c>
      <c r="D47" s="6" t="s">
        <v>550</v>
      </c>
      <c r="E47" s="20" t="s">
        <v>523</v>
      </c>
      <c r="F47" s="6" t="s">
        <v>524</v>
      </c>
      <c r="G47" s="6" t="s">
        <v>551</v>
      </c>
      <c r="H47" s="6" t="s">
        <v>525</v>
      </c>
      <c r="I47" s="6" t="s">
        <v>552</v>
      </c>
      <c r="J47" s="6" t="s">
        <v>499</v>
      </c>
      <c r="K47" s="6" t="s">
        <v>500</v>
      </c>
      <c r="L47" s="6" t="s">
        <v>527</v>
      </c>
      <c r="M47" s="6"/>
    </row>
    <row r="48" s="1" customFormat="1" ht="43.15" customHeight="1" spans="1:13">
      <c r="A48" s="6"/>
      <c r="B48" s="6"/>
      <c r="C48" s="7"/>
      <c r="D48" s="6"/>
      <c r="E48" s="20" t="s">
        <v>516</v>
      </c>
      <c r="F48" s="6" t="s">
        <v>517</v>
      </c>
      <c r="G48" s="6" t="s">
        <v>551</v>
      </c>
      <c r="H48" s="6" t="s">
        <v>512</v>
      </c>
      <c r="I48" s="6" t="s">
        <v>553</v>
      </c>
      <c r="J48" s="6" t="s">
        <v>499</v>
      </c>
      <c r="K48" s="6" t="s">
        <v>500</v>
      </c>
      <c r="L48" s="6" t="s">
        <v>504</v>
      </c>
      <c r="M48" s="6"/>
    </row>
    <row r="49" s="1" customFormat="1" ht="43.15" customHeight="1" spans="1:13">
      <c r="A49" s="6"/>
      <c r="B49" s="6"/>
      <c r="C49" s="7"/>
      <c r="D49" s="6"/>
      <c r="E49" s="20"/>
      <c r="F49" s="6" t="s">
        <v>521</v>
      </c>
      <c r="G49" s="6" t="s">
        <v>551</v>
      </c>
      <c r="H49" s="6" t="s">
        <v>512</v>
      </c>
      <c r="I49" s="6" t="s">
        <v>554</v>
      </c>
      <c r="J49" s="6" t="s">
        <v>499</v>
      </c>
      <c r="K49" s="6" t="s">
        <v>500</v>
      </c>
      <c r="L49" s="6" t="s">
        <v>504</v>
      </c>
      <c r="M49" s="6"/>
    </row>
    <row r="50" s="1" customFormat="1" ht="43.15" customHeight="1" spans="1:13">
      <c r="A50" s="6"/>
      <c r="B50" s="6"/>
      <c r="C50" s="7"/>
      <c r="D50" s="6"/>
      <c r="E50" s="20"/>
      <c r="F50" s="6" t="s">
        <v>519</v>
      </c>
      <c r="G50" s="6" t="s">
        <v>551</v>
      </c>
      <c r="H50" s="6" t="s">
        <v>512</v>
      </c>
      <c r="I50" s="6" t="s">
        <v>555</v>
      </c>
      <c r="J50" s="6" t="s">
        <v>499</v>
      </c>
      <c r="K50" s="6" t="s">
        <v>500</v>
      </c>
      <c r="L50" s="6" t="s">
        <v>504</v>
      </c>
      <c r="M50" s="6"/>
    </row>
    <row r="51" s="1" customFormat="1" ht="43.15" customHeight="1" spans="1:13">
      <c r="A51" s="6"/>
      <c r="B51" s="6"/>
      <c r="C51" s="7"/>
      <c r="D51" s="6"/>
      <c r="E51" s="20" t="s">
        <v>507</v>
      </c>
      <c r="F51" s="6" t="s">
        <v>513</v>
      </c>
      <c r="G51" s="6" t="s">
        <v>551</v>
      </c>
      <c r="H51" s="6" t="s">
        <v>556</v>
      </c>
      <c r="I51" s="6" t="s">
        <v>515</v>
      </c>
      <c r="J51" s="6" t="s">
        <v>499</v>
      </c>
      <c r="K51" s="6" t="s">
        <v>500</v>
      </c>
      <c r="L51" s="6" t="s">
        <v>501</v>
      </c>
      <c r="M51" s="6"/>
    </row>
    <row r="52" s="1" customFormat="1" ht="43.15" customHeight="1" spans="1:13">
      <c r="A52" s="6"/>
      <c r="B52" s="6"/>
      <c r="C52" s="7"/>
      <c r="D52" s="6"/>
      <c r="E52" s="20"/>
      <c r="F52" s="6" t="s">
        <v>511</v>
      </c>
      <c r="G52" s="6" t="s">
        <v>551</v>
      </c>
      <c r="H52" s="6" t="s">
        <v>512</v>
      </c>
      <c r="I52" s="6" t="s">
        <v>512</v>
      </c>
      <c r="J52" s="6" t="s">
        <v>499</v>
      </c>
      <c r="K52" s="6" t="s">
        <v>500</v>
      </c>
      <c r="L52" s="6" t="s">
        <v>504</v>
      </c>
      <c r="M52" s="6"/>
    </row>
    <row r="53" s="1" customFormat="1" ht="43.15" customHeight="1" spans="1:13">
      <c r="A53" s="6"/>
      <c r="B53" s="6"/>
      <c r="C53" s="7"/>
      <c r="D53" s="6"/>
      <c r="E53" s="20"/>
      <c r="F53" s="6" t="s">
        <v>508</v>
      </c>
      <c r="G53" s="6" t="s">
        <v>551</v>
      </c>
      <c r="H53" s="6" t="s">
        <v>557</v>
      </c>
      <c r="I53" s="6" t="s">
        <v>558</v>
      </c>
      <c r="J53" s="6" t="s">
        <v>499</v>
      </c>
      <c r="K53" s="6" t="s">
        <v>500</v>
      </c>
      <c r="L53" s="6" t="s">
        <v>501</v>
      </c>
      <c r="M53" s="6"/>
    </row>
    <row r="54" s="1" customFormat="1" ht="43.15" customHeight="1" spans="1:13">
      <c r="A54" s="6"/>
      <c r="B54" s="6"/>
      <c r="C54" s="7"/>
      <c r="D54" s="6"/>
      <c r="E54" s="20" t="s">
        <v>494</v>
      </c>
      <c r="F54" s="6" t="s">
        <v>505</v>
      </c>
      <c r="G54" s="6" t="s">
        <v>551</v>
      </c>
      <c r="H54" s="6" t="s">
        <v>503</v>
      </c>
      <c r="I54" s="6" t="s">
        <v>559</v>
      </c>
      <c r="J54" s="6" t="s">
        <v>499</v>
      </c>
      <c r="K54" s="6" t="s">
        <v>500</v>
      </c>
      <c r="L54" s="6" t="s">
        <v>504</v>
      </c>
      <c r="M54" s="6"/>
    </row>
    <row r="55" s="1" customFormat="1" ht="43.15" customHeight="1" spans="1:13">
      <c r="A55" s="6"/>
      <c r="B55" s="6"/>
      <c r="C55" s="7"/>
      <c r="D55" s="6"/>
      <c r="E55" s="20"/>
      <c r="F55" s="6" t="s">
        <v>502</v>
      </c>
      <c r="G55" s="6" t="s">
        <v>551</v>
      </c>
      <c r="H55" s="6" t="s">
        <v>503</v>
      </c>
      <c r="I55" s="6" t="s">
        <v>498</v>
      </c>
      <c r="J55" s="6" t="s">
        <v>499</v>
      </c>
      <c r="K55" s="6" t="s">
        <v>500</v>
      </c>
      <c r="L55" s="6" t="s">
        <v>504</v>
      </c>
      <c r="M55" s="6"/>
    </row>
    <row r="56" s="1" customFormat="1" ht="43.15" customHeight="1" spans="1:13">
      <c r="A56" s="6"/>
      <c r="B56" s="6"/>
      <c r="C56" s="7"/>
      <c r="D56" s="6"/>
      <c r="E56" s="20"/>
      <c r="F56" s="6" t="s">
        <v>495</v>
      </c>
      <c r="G56" s="6" t="s">
        <v>560</v>
      </c>
      <c r="H56" s="6" t="s">
        <v>561</v>
      </c>
      <c r="I56" s="6" t="s">
        <v>498</v>
      </c>
      <c r="J56" s="6" t="s">
        <v>499</v>
      </c>
      <c r="K56" s="6" t="s">
        <v>500</v>
      </c>
      <c r="L56" s="6" t="s">
        <v>501</v>
      </c>
      <c r="M56" s="6"/>
    </row>
    <row r="57" s="1" customFormat="1" ht="43.15" customHeight="1" spans="1:13">
      <c r="A57" s="6" t="s">
        <v>157</v>
      </c>
      <c r="B57" s="6" t="s">
        <v>562</v>
      </c>
      <c r="C57" s="7">
        <v>23</v>
      </c>
      <c r="D57" s="6" t="s">
        <v>563</v>
      </c>
      <c r="E57" s="20" t="s">
        <v>523</v>
      </c>
      <c r="F57" s="6" t="s">
        <v>524</v>
      </c>
      <c r="G57" s="6" t="s">
        <v>564</v>
      </c>
      <c r="H57" s="6" t="s">
        <v>525</v>
      </c>
      <c r="I57" s="6" t="s">
        <v>533</v>
      </c>
      <c r="J57" s="6" t="s">
        <v>499</v>
      </c>
      <c r="K57" s="6" t="s">
        <v>500</v>
      </c>
      <c r="L57" s="6" t="s">
        <v>527</v>
      </c>
      <c r="M57" s="6"/>
    </row>
    <row r="58" s="1" customFormat="1" ht="43.15" customHeight="1" spans="1:13">
      <c r="A58" s="6"/>
      <c r="B58" s="6"/>
      <c r="C58" s="7"/>
      <c r="D58" s="6"/>
      <c r="E58" s="20" t="s">
        <v>494</v>
      </c>
      <c r="F58" s="6" t="s">
        <v>495</v>
      </c>
      <c r="G58" s="6" t="s">
        <v>564</v>
      </c>
      <c r="H58" s="6" t="s">
        <v>565</v>
      </c>
      <c r="I58" s="6" t="s">
        <v>566</v>
      </c>
      <c r="J58" s="6" t="s">
        <v>499</v>
      </c>
      <c r="K58" s="6" t="s">
        <v>500</v>
      </c>
      <c r="L58" s="6" t="s">
        <v>501</v>
      </c>
      <c r="M58" s="6"/>
    </row>
    <row r="59" s="1" customFormat="1" ht="43.15" customHeight="1" spans="1:13">
      <c r="A59" s="6"/>
      <c r="B59" s="6"/>
      <c r="C59" s="7"/>
      <c r="D59" s="6"/>
      <c r="E59" s="20"/>
      <c r="F59" s="6" t="s">
        <v>502</v>
      </c>
      <c r="G59" s="6" t="s">
        <v>564</v>
      </c>
      <c r="H59" s="6" t="s">
        <v>503</v>
      </c>
      <c r="I59" s="6" t="s">
        <v>566</v>
      </c>
      <c r="J59" s="6" t="s">
        <v>499</v>
      </c>
      <c r="K59" s="6" t="s">
        <v>500</v>
      </c>
      <c r="L59" s="6" t="s">
        <v>504</v>
      </c>
      <c r="M59" s="6"/>
    </row>
    <row r="60" s="1" customFormat="1" ht="43.15" customHeight="1" spans="1:13">
      <c r="A60" s="6"/>
      <c r="B60" s="6"/>
      <c r="C60" s="7"/>
      <c r="D60" s="6"/>
      <c r="E60" s="20"/>
      <c r="F60" s="6" t="s">
        <v>505</v>
      </c>
      <c r="G60" s="6" t="s">
        <v>564</v>
      </c>
      <c r="H60" s="6" t="s">
        <v>503</v>
      </c>
      <c r="I60" s="6" t="s">
        <v>566</v>
      </c>
      <c r="J60" s="6" t="s">
        <v>499</v>
      </c>
      <c r="K60" s="6" t="s">
        <v>500</v>
      </c>
      <c r="L60" s="6" t="s">
        <v>504</v>
      </c>
      <c r="M60" s="6"/>
    </row>
    <row r="61" s="1" customFormat="1" ht="43.15" customHeight="1" spans="1:13">
      <c r="A61" s="6"/>
      <c r="B61" s="6"/>
      <c r="C61" s="7"/>
      <c r="D61" s="6"/>
      <c r="E61" s="20" t="s">
        <v>516</v>
      </c>
      <c r="F61" s="6" t="s">
        <v>517</v>
      </c>
      <c r="G61" s="6" t="s">
        <v>564</v>
      </c>
      <c r="H61" s="6" t="s">
        <v>518</v>
      </c>
      <c r="I61" s="6" t="s">
        <v>567</v>
      </c>
      <c r="J61" s="6" t="s">
        <v>499</v>
      </c>
      <c r="K61" s="6" t="s">
        <v>500</v>
      </c>
      <c r="L61" s="6" t="s">
        <v>504</v>
      </c>
      <c r="M61" s="6"/>
    </row>
    <row r="62" s="1" customFormat="1" ht="43.15" customHeight="1" spans="1:13">
      <c r="A62" s="6"/>
      <c r="B62" s="6"/>
      <c r="C62" s="7"/>
      <c r="D62" s="6"/>
      <c r="E62" s="20"/>
      <c r="F62" s="6" t="s">
        <v>519</v>
      </c>
      <c r="G62" s="6" t="s">
        <v>564</v>
      </c>
      <c r="H62" s="6" t="s">
        <v>518</v>
      </c>
      <c r="I62" s="6" t="s">
        <v>544</v>
      </c>
      <c r="J62" s="6" t="s">
        <v>499</v>
      </c>
      <c r="K62" s="6" t="s">
        <v>500</v>
      </c>
      <c r="L62" s="6" t="s">
        <v>504</v>
      </c>
      <c r="M62" s="6"/>
    </row>
    <row r="63" s="1" customFormat="1" ht="43.15" customHeight="1" spans="1:13">
      <c r="A63" s="6"/>
      <c r="B63" s="6"/>
      <c r="C63" s="7"/>
      <c r="D63" s="6"/>
      <c r="E63" s="20"/>
      <c r="F63" s="6" t="s">
        <v>521</v>
      </c>
      <c r="G63" s="6" t="s">
        <v>564</v>
      </c>
      <c r="H63" s="6" t="s">
        <v>518</v>
      </c>
      <c r="I63" s="6" t="s">
        <v>567</v>
      </c>
      <c r="J63" s="6" t="s">
        <v>499</v>
      </c>
      <c r="K63" s="6" t="s">
        <v>500</v>
      </c>
      <c r="L63" s="6" t="s">
        <v>504</v>
      </c>
      <c r="M63" s="6"/>
    </row>
    <row r="64" s="1" customFormat="1" ht="43.15" customHeight="1" spans="1:13">
      <c r="A64" s="6"/>
      <c r="B64" s="6"/>
      <c r="C64" s="7"/>
      <c r="D64" s="6"/>
      <c r="E64" s="20" t="s">
        <v>507</v>
      </c>
      <c r="F64" s="6" t="s">
        <v>511</v>
      </c>
      <c r="G64" s="6" t="s">
        <v>564</v>
      </c>
      <c r="H64" s="6" t="s">
        <v>503</v>
      </c>
      <c r="I64" s="6" t="s">
        <v>566</v>
      </c>
      <c r="J64" s="6" t="s">
        <v>499</v>
      </c>
      <c r="K64" s="6" t="s">
        <v>500</v>
      </c>
      <c r="L64" s="6" t="s">
        <v>504</v>
      </c>
      <c r="M64" s="6"/>
    </row>
    <row r="65" s="1" customFormat="1" ht="43.15" customHeight="1" spans="1:13">
      <c r="A65" s="6"/>
      <c r="B65" s="6"/>
      <c r="C65" s="7"/>
      <c r="D65" s="6"/>
      <c r="E65" s="20"/>
      <c r="F65" s="6" t="s">
        <v>513</v>
      </c>
      <c r="G65" s="6" t="s">
        <v>564</v>
      </c>
      <c r="H65" s="6" t="s">
        <v>514</v>
      </c>
      <c r="I65" s="6" t="s">
        <v>515</v>
      </c>
      <c r="J65" s="6" t="s">
        <v>499</v>
      </c>
      <c r="K65" s="6" t="s">
        <v>500</v>
      </c>
      <c r="L65" s="6" t="s">
        <v>501</v>
      </c>
      <c r="M65" s="6"/>
    </row>
    <row r="66" s="1" customFormat="1" ht="43.15" customHeight="1" spans="1:13">
      <c r="A66" s="6"/>
      <c r="B66" s="6"/>
      <c r="C66" s="7"/>
      <c r="D66" s="6"/>
      <c r="E66" s="20"/>
      <c r="F66" s="6" t="s">
        <v>508</v>
      </c>
      <c r="G66" s="6" t="s">
        <v>564</v>
      </c>
      <c r="H66" s="6" t="s">
        <v>568</v>
      </c>
      <c r="I66" s="6" t="s">
        <v>566</v>
      </c>
      <c r="J66" s="6" t="s">
        <v>499</v>
      </c>
      <c r="K66" s="6" t="s">
        <v>500</v>
      </c>
      <c r="L66" s="6" t="s">
        <v>504</v>
      </c>
      <c r="M66" s="6"/>
    </row>
    <row r="67" s="1" customFormat="1" ht="43.15" customHeight="1" spans="1:13">
      <c r="A67" s="6" t="s">
        <v>157</v>
      </c>
      <c r="B67" s="6" t="s">
        <v>569</v>
      </c>
      <c r="C67" s="7">
        <v>626.98</v>
      </c>
      <c r="D67" s="6" t="s">
        <v>570</v>
      </c>
      <c r="E67" s="20" t="s">
        <v>523</v>
      </c>
      <c r="F67" s="6" t="s">
        <v>524</v>
      </c>
      <c r="G67" s="6" t="s">
        <v>571</v>
      </c>
      <c r="H67" s="6" t="s">
        <v>525</v>
      </c>
      <c r="I67" s="6" t="s">
        <v>533</v>
      </c>
      <c r="J67" s="6" t="s">
        <v>499</v>
      </c>
      <c r="K67" s="6" t="s">
        <v>500</v>
      </c>
      <c r="L67" s="6" t="s">
        <v>527</v>
      </c>
      <c r="M67" s="6"/>
    </row>
    <row r="68" s="1" customFormat="1" ht="43.15" customHeight="1" spans="1:13">
      <c r="A68" s="6"/>
      <c r="B68" s="6"/>
      <c r="C68" s="7"/>
      <c r="D68" s="6"/>
      <c r="E68" s="20" t="s">
        <v>494</v>
      </c>
      <c r="F68" s="6" t="s">
        <v>495</v>
      </c>
      <c r="G68" s="6" t="s">
        <v>572</v>
      </c>
      <c r="H68" s="6" t="s">
        <v>573</v>
      </c>
      <c r="I68" s="6" t="s">
        <v>574</v>
      </c>
      <c r="J68" s="6" t="s">
        <v>499</v>
      </c>
      <c r="K68" s="6" t="s">
        <v>500</v>
      </c>
      <c r="L68" s="6" t="s">
        <v>501</v>
      </c>
      <c r="M68" s="6"/>
    </row>
    <row r="69" s="1" customFormat="1" ht="43.15" customHeight="1" spans="1:13">
      <c r="A69" s="6"/>
      <c r="B69" s="6"/>
      <c r="C69" s="7"/>
      <c r="D69" s="6"/>
      <c r="E69" s="20"/>
      <c r="F69" s="6" t="s">
        <v>502</v>
      </c>
      <c r="G69" s="6" t="s">
        <v>575</v>
      </c>
      <c r="H69" s="6" t="s">
        <v>503</v>
      </c>
      <c r="I69" s="6" t="s">
        <v>576</v>
      </c>
      <c r="J69" s="6" t="s">
        <v>499</v>
      </c>
      <c r="K69" s="6" t="s">
        <v>500</v>
      </c>
      <c r="L69" s="6" t="s">
        <v>504</v>
      </c>
      <c r="M69" s="6"/>
    </row>
    <row r="70" s="1" customFormat="1" ht="43.15" customHeight="1" spans="1:13">
      <c r="A70" s="6"/>
      <c r="B70" s="6"/>
      <c r="C70" s="7"/>
      <c r="D70" s="6"/>
      <c r="E70" s="20"/>
      <c r="F70" s="6" t="s">
        <v>505</v>
      </c>
      <c r="G70" s="6" t="s">
        <v>577</v>
      </c>
      <c r="H70" s="6" t="s">
        <v>503</v>
      </c>
      <c r="I70" s="6" t="s">
        <v>577</v>
      </c>
      <c r="J70" s="6" t="s">
        <v>499</v>
      </c>
      <c r="K70" s="6" t="s">
        <v>500</v>
      </c>
      <c r="L70" s="6" t="s">
        <v>504</v>
      </c>
      <c r="M70" s="6"/>
    </row>
    <row r="71" s="1" customFormat="1" ht="43.15" customHeight="1" spans="1:13">
      <c r="A71" s="6"/>
      <c r="B71" s="6"/>
      <c r="C71" s="7"/>
      <c r="D71" s="6"/>
      <c r="E71" s="20" t="s">
        <v>516</v>
      </c>
      <c r="F71" s="6" t="s">
        <v>517</v>
      </c>
      <c r="G71" s="6" t="s">
        <v>577</v>
      </c>
      <c r="H71" s="6" t="s">
        <v>518</v>
      </c>
      <c r="I71" s="6" t="s">
        <v>567</v>
      </c>
      <c r="J71" s="6" t="s">
        <v>499</v>
      </c>
      <c r="K71" s="6" t="s">
        <v>500</v>
      </c>
      <c r="L71" s="6" t="s">
        <v>504</v>
      </c>
      <c r="M71" s="6"/>
    </row>
    <row r="72" s="1" customFormat="1" ht="43.15" customHeight="1" spans="1:13">
      <c r="A72" s="6"/>
      <c r="B72" s="6"/>
      <c r="C72" s="7"/>
      <c r="D72" s="6"/>
      <c r="E72" s="20"/>
      <c r="F72" s="6" t="s">
        <v>519</v>
      </c>
      <c r="G72" s="6" t="s">
        <v>578</v>
      </c>
      <c r="H72" s="6" t="s">
        <v>518</v>
      </c>
      <c r="I72" s="6" t="s">
        <v>544</v>
      </c>
      <c r="J72" s="6" t="s">
        <v>499</v>
      </c>
      <c r="K72" s="6" t="s">
        <v>500</v>
      </c>
      <c r="L72" s="6" t="s">
        <v>504</v>
      </c>
      <c r="M72" s="6"/>
    </row>
    <row r="73" s="1" customFormat="1" ht="43.15" customHeight="1" spans="1:13">
      <c r="A73" s="6"/>
      <c r="B73" s="6"/>
      <c r="C73" s="7"/>
      <c r="D73" s="6"/>
      <c r="E73" s="20"/>
      <c r="F73" s="6" t="s">
        <v>521</v>
      </c>
      <c r="G73" s="6" t="s">
        <v>579</v>
      </c>
      <c r="H73" s="6" t="s">
        <v>518</v>
      </c>
      <c r="I73" s="6" t="s">
        <v>567</v>
      </c>
      <c r="J73" s="6" t="s">
        <v>499</v>
      </c>
      <c r="K73" s="6" t="s">
        <v>500</v>
      </c>
      <c r="L73" s="6" t="s">
        <v>504</v>
      </c>
      <c r="M73" s="6"/>
    </row>
    <row r="74" s="1" customFormat="1" ht="43.15" customHeight="1" spans="1:13">
      <c r="A74" s="6"/>
      <c r="B74" s="6"/>
      <c r="C74" s="7"/>
      <c r="D74" s="6"/>
      <c r="E74" s="20" t="s">
        <v>507</v>
      </c>
      <c r="F74" s="6" t="s">
        <v>511</v>
      </c>
      <c r="G74" s="6" t="s">
        <v>580</v>
      </c>
      <c r="H74" s="6" t="s">
        <v>503</v>
      </c>
      <c r="I74" s="6" t="s">
        <v>580</v>
      </c>
      <c r="J74" s="6" t="s">
        <v>499</v>
      </c>
      <c r="K74" s="6" t="s">
        <v>500</v>
      </c>
      <c r="L74" s="6" t="s">
        <v>504</v>
      </c>
      <c r="M74" s="6"/>
    </row>
    <row r="75" s="1" customFormat="1" ht="43.15" customHeight="1" spans="1:13">
      <c r="A75" s="6"/>
      <c r="B75" s="6"/>
      <c r="C75" s="7"/>
      <c r="D75" s="6"/>
      <c r="E75" s="20"/>
      <c r="F75" s="6" t="s">
        <v>513</v>
      </c>
      <c r="G75" s="6" t="s">
        <v>581</v>
      </c>
      <c r="H75" s="6" t="s">
        <v>514</v>
      </c>
      <c r="I75" s="6" t="s">
        <v>515</v>
      </c>
      <c r="J75" s="6" t="s">
        <v>499</v>
      </c>
      <c r="K75" s="6" t="s">
        <v>500</v>
      </c>
      <c r="L75" s="6" t="s">
        <v>501</v>
      </c>
      <c r="M75" s="6"/>
    </row>
    <row r="76" s="1" customFormat="1" ht="43.15" customHeight="1" spans="1:13">
      <c r="A76" s="6"/>
      <c r="B76" s="6"/>
      <c r="C76" s="7"/>
      <c r="D76" s="6"/>
      <c r="E76" s="20"/>
      <c r="F76" s="6" t="s">
        <v>508</v>
      </c>
      <c r="G76" s="6" t="s">
        <v>582</v>
      </c>
      <c r="H76" s="6" t="s">
        <v>568</v>
      </c>
      <c r="I76" s="6" t="s">
        <v>583</v>
      </c>
      <c r="J76" s="6" t="s">
        <v>499</v>
      </c>
      <c r="K76" s="6" t="s">
        <v>500</v>
      </c>
      <c r="L76" s="6" t="s">
        <v>504</v>
      </c>
      <c r="M76" s="6"/>
    </row>
  </sheetData>
  <mergeCells count="57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B4:B5"/>
    <mergeCell ref="B7:B16"/>
    <mergeCell ref="B17:B26"/>
    <mergeCell ref="B27:B36"/>
    <mergeCell ref="B37:B46"/>
    <mergeCell ref="B47:B56"/>
    <mergeCell ref="B57:B66"/>
    <mergeCell ref="B67:B76"/>
    <mergeCell ref="C4:C5"/>
    <mergeCell ref="C7:C16"/>
    <mergeCell ref="C17:C26"/>
    <mergeCell ref="C27:C36"/>
    <mergeCell ref="C37:C46"/>
    <mergeCell ref="C47:C56"/>
    <mergeCell ref="C57:C66"/>
    <mergeCell ref="C67:C76"/>
    <mergeCell ref="D4:D5"/>
    <mergeCell ref="D7:D16"/>
    <mergeCell ref="D17:D26"/>
    <mergeCell ref="D27:D36"/>
    <mergeCell ref="D37:D46"/>
    <mergeCell ref="D47:D56"/>
    <mergeCell ref="D57:D66"/>
    <mergeCell ref="D67:D76"/>
    <mergeCell ref="E7:E9"/>
    <mergeCell ref="E10:E12"/>
    <mergeCell ref="E13:E15"/>
    <mergeCell ref="E17:E19"/>
    <mergeCell ref="E20:E22"/>
    <mergeCell ref="E23:E25"/>
    <mergeCell ref="E27:E29"/>
    <mergeCell ref="E30:E32"/>
    <mergeCell ref="E34:E36"/>
    <mergeCell ref="E38:E40"/>
    <mergeCell ref="E41:E43"/>
    <mergeCell ref="E44:E46"/>
    <mergeCell ref="E48:E50"/>
    <mergeCell ref="E51:E53"/>
    <mergeCell ref="E54:E56"/>
    <mergeCell ref="E58:E60"/>
    <mergeCell ref="E61:E63"/>
    <mergeCell ref="E64:E66"/>
    <mergeCell ref="E68:E70"/>
    <mergeCell ref="E71:E73"/>
    <mergeCell ref="E74:E7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F1" workbookViewId="0">
      <pane ySplit="7" topLeftCell="A15" activePane="bottomLeft" state="frozen"/>
      <selection/>
      <selection pane="bottomLeft" activeCell="M12" sqref="M12:M13"/>
    </sheetView>
  </sheetViews>
  <sheetFormatPr defaultColWidth="10" defaultRowHeight="14.4"/>
  <cols>
    <col min="1" max="1" width="6.37962962962963" customWidth="1"/>
    <col min="2" max="2" width="16.75" customWidth="1"/>
    <col min="3" max="3" width="9.12962962962963" customWidth="1"/>
    <col min="4" max="4" width="8.5" customWidth="1"/>
    <col min="5" max="5" width="6" customWidth="1"/>
    <col min="6" max="6" width="6.25" customWidth="1"/>
    <col min="7" max="7" width="6.5" customWidth="1"/>
    <col min="8" max="8" width="6" customWidth="1"/>
    <col min="9" max="9" width="9.62962962962963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962962962963" customWidth="1"/>
    <col min="16" max="16" width="6.25" customWidth="1"/>
    <col min="17" max="17" width="18.8796296296296" customWidth="1"/>
    <col min="18" max="18" width="25.8796296296296" customWidth="1"/>
    <col min="19" max="19" width="11.3796296296296" customWidth="1"/>
    <col min="20" max="20" width="9.75" customWidth="1"/>
  </cols>
  <sheetData>
    <row r="1" ht="16.35" customHeight="1" spans="19:19">
      <c r="S1" s="8" t="s">
        <v>584</v>
      </c>
    </row>
    <row r="2" ht="42.2" customHeight="1" spans="1:19">
      <c r="A2" s="2" t="s">
        <v>585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="1" customFormat="1" ht="23.25" customHeight="1" spans="1:19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="1" customFormat="1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12" t="s">
        <v>33</v>
      </c>
      <c r="R4" s="12"/>
      <c r="S4" s="12"/>
    </row>
    <row r="5" s="1" customFormat="1" ht="18.2" customHeight="1" spans="1:19">
      <c r="A5" s="5" t="s">
        <v>428</v>
      </c>
      <c r="B5" s="5" t="s">
        <v>429</v>
      </c>
      <c r="C5" s="5" t="s">
        <v>586</v>
      </c>
      <c r="D5" s="5"/>
      <c r="E5" s="5"/>
      <c r="F5" s="5"/>
      <c r="G5" s="5"/>
      <c r="H5" s="5"/>
      <c r="I5" s="5"/>
      <c r="J5" s="5" t="s">
        <v>587</v>
      </c>
      <c r="K5" s="5" t="s">
        <v>588</v>
      </c>
      <c r="L5" s="5"/>
      <c r="M5" s="5"/>
      <c r="N5" s="5"/>
      <c r="O5" s="5"/>
      <c r="P5" s="5"/>
      <c r="Q5" s="5"/>
      <c r="R5" s="5"/>
      <c r="S5" s="5"/>
    </row>
    <row r="6" s="1" customFormat="1" ht="18.95" customHeight="1" spans="1:19">
      <c r="A6" s="5"/>
      <c r="B6" s="5"/>
      <c r="C6" s="5" t="s">
        <v>480</v>
      </c>
      <c r="D6" s="5" t="s">
        <v>589</v>
      </c>
      <c r="E6" s="5"/>
      <c r="F6" s="5"/>
      <c r="G6" s="5"/>
      <c r="H6" s="5" t="s">
        <v>590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="1" customFormat="1" ht="31.15" customHeight="1" spans="1:19">
      <c r="A7" s="5"/>
      <c r="B7" s="5"/>
      <c r="C7" s="5"/>
      <c r="D7" s="5" t="s">
        <v>140</v>
      </c>
      <c r="E7" s="5" t="s">
        <v>591</v>
      </c>
      <c r="F7" s="5" t="s">
        <v>144</v>
      </c>
      <c r="G7" s="5" t="s">
        <v>592</v>
      </c>
      <c r="H7" s="5" t="s">
        <v>163</v>
      </c>
      <c r="I7" s="5" t="s">
        <v>164</v>
      </c>
      <c r="J7" s="5"/>
      <c r="K7" s="5" t="s">
        <v>483</v>
      </c>
      <c r="L7" s="5" t="s">
        <v>484</v>
      </c>
      <c r="M7" s="5" t="s">
        <v>485</v>
      </c>
      <c r="N7" s="5" t="s">
        <v>490</v>
      </c>
      <c r="O7" s="5" t="s">
        <v>486</v>
      </c>
      <c r="P7" s="5" t="s">
        <v>593</v>
      </c>
      <c r="Q7" s="5" t="s">
        <v>594</v>
      </c>
      <c r="R7" s="5" t="s">
        <v>595</v>
      </c>
      <c r="S7" s="5" t="s">
        <v>491</v>
      </c>
    </row>
    <row r="8" s="1" customFormat="1" ht="39.75" customHeight="1" spans="1:19">
      <c r="A8" s="6" t="s">
        <v>2</v>
      </c>
      <c r="B8" s="6" t="s">
        <v>156</v>
      </c>
      <c r="C8" s="7">
        <f>SUM(D8+E8)</f>
        <v>2103.37</v>
      </c>
      <c r="D8" s="7">
        <v>2040.99</v>
      </c>
      <c r="E8" s="7">
        <v>62.38</v>
      </c>
      <c r="F8" s="7"/>
      <c r="G8" s="7"/>
      <c r="H8" s="7">
        <v>881.21</v>
      </c>
      <c r="I8" s="7">
        <v>1222.16</v>
      </c>
      <c r="J8" s="6" t="s">
        <v>596</v>
      </c>
      <c r="K8" s="9" t="s">
        <v>507</v>
      </c>
      <c r="L8" s="9" t="s">
        <v>597</v>
      </c>
      <c r="M8" s="6" t="s">
        <v>598</v>
      </c>
      <c r="N8" s="10" t="s">
        <v>501</v>
      </c>
      <c r="O8" s="10">
        <v>1</v>
      </c>
      <c r="P8" s="6" t="s">
        <v>170</v>
      </c>
      <c r="Q8" s="6" t="s">
        <v>599</v>
      </c>
      <c r="R8" s="6" t="s">
        <v>499</v>
      </c>
      <c r="S8" s="6"/>
    </row>
    <row r="9" s="1" customFormat="1" ht="39.7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9"/>
      <c r="L9" s="9" t="s">
        <v>600</v>
      </c>
      <c r="M9" s="6" t="s">
        <v>601</v>
      </c>
      <c r="N9" s="9" t="s">
        <v>501</v>
      </c>
      <c r="O9" s="10">
        <v>0.95</v>
      </c>
      <c r="P9" s="6" t="s">
        <v>170</v>
      </c>
      <c r="Q9" s="6" t="s">
        <v>602</v>
      </c>
      <c r="R9" s="6" t="s">
        <v>499</v>
      </c>
      <c r="S9" s="6"/>
    </row>
    <row r="10" s="1" customFormat="1" ht="39.7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603</v>
      </c>
      <c r="M10" s="6" t="s">
        <v>604</v>
      </c>
      <c r="N10" s="9" t="s">
        <v>501</v>
      </c>
      <c r="O10" s="9" t="s">
        <v>605</v>
      </c>
      <c r="P10" s="6" t="s">
        <v>514</v>
      </c>
      <c r="Q10" s="13" t="s">
        <v>606</v>
      </c>
      <c r="R10" s="6" t="s">
        <v>499</v>
      </c>
      <c r="S10" s="6"/>
    </row>
    <row r="11" s="1" customFormat="1" ht="39.7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9"/>
      <c r="L11" s="9" t="s">
        <v>494</v>
      </c>
      <c r="M11" s="6" t="s">
        <v>607</v>
      </c>
      <c r="N11" s="9" t="s">
        <v>501</v>
      </c>
      <c r="O11" s="9" t="s">
        <v>608</v>
      </c>
      <c r="P11" s="11" t="s">
        <v>609</v>
      </c>
      <c r="Q11" s="14" t="s">
        <v>610</v>
      </c>
      <c r="R11" s="15" t="s">
        <v>499</v>
      </c>
      <c r="S11" s="6"/>
    </row>
    <row r="12" s="1" customFormat="1" ht="39.7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9" t="s">
        <v>611</v>
      </c>
      <c r="L12" s="9" t="s">
        <v>519</v>
      </c>
      <c r="M12" s="6"/>
      <c r="N12" s="9" t="s">
        <v>501</v>
      </c>
      <c r="O12" s="9" t="s">
        <v>503</v>
      </c>
      <c r="P12" s="11" t="s">
        <v>170</v>
      </c>
      <c r="Q12" s="14" t="s">
        <v>612</v>
      </c>
      <c r="R12" s="15" t="s">
        <v>499</v>
      </c>
      <c r="S12" s="6"/>
    </row>
    <row r="13" s="1" customFormat="1" ht="39.7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9"/>
      <c r="L13" s="9" t="s">
        <v>521</v>
      </c>
      <c r="M13" s="6"/>
      <c r="N13" s="9" t="s">
        <v>501</v>
      </c>
      <c r="O13" s="9" t="s">
        <v>503</v>
      </c>
      <c r="P13" s="11" t="s">
        <v>170</v>
      </c>
      <c r="Q13" s="16" t="s">
        <v>613</v>
      </c>
      <c r="R13" s="6" t="s">
        <v>499</v>
      </c>
      <c r="S13" s="6"/>
    </row>
    <row r="14" s="1" customFormat="1" ht="39.7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9"/>
      <c r="L14" s="9" t="s">
        <v>517</v>
      </c>
      <c r="M14" s="6"/>
      <c r="N14" s="9" t="s">
        <v>501</v>
      </c>
      <c r="O14" s="9" t="s">
        <v>503</v>
      </c>
      <c r="P14" s="11" t="s">
        <v>170</v>
      </c>
      <c r="Q14" s="6" t="s">
        <v>614</v>
      </c>
      <c r="R14" s="6" t="s">
        <v>499</v>
      </c>
      <c r="S14" s="6"/>
    </row>
    <row r="15" s="1" customFormat="1" ht="39.7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9"/>
      <c r="L15" s="9" t="s">
        <v>615</v>
      </c>
      <c r="M15" s="6"/>
      <c r="N15" s="9" t="s">
        <v>501</v>
      </c>
      <c r="O15" s="9" t="s">
        <v>503</v>
      </c>
      <c r="P15" s="11" t="s">
        <v>170</v>
      </c>
      <c r="Q15" s="6" t="s">
        <v>616</v>
      </c>
      <c r="R15" s="6" t="s">
        <v>499</v>
      </c>
      <c r="S15" s="6"/>
    </row>
    <row r="16" s="1" customFormat="1" ht="39.75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9" t="s">
        <v>523</v>
      </c>
      <c r="L16" s="9" t="s">
        <v>524</v>
      </c>
      <c r="M16" s="6"/>
      <c r="N16" s="9" t="s">
        <v>501</v>
      </c>
      <c r="O16" s="9" t="s">
        <v>503</v>
      </c>
      <c r="P16" s="11" t="s">
        <v>170</v>
      </c>
      <c r="Q16" s="6" t="s">
        <v>617</v>
      </c>
      <c r="R16" s="6" t="s">
        <v>499</v>
      </c>
      <c r="S16" s="6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8" t="s">
        <v>618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opLeftCell="A4" workbookViewId="0">
      <selection activeCell="C12" sqref="C12"/>
    </sheetView>
  </sheetViews>
  <sheetFormatPr defaultColWidth="10" defaultRowHeight="14.4"/>
  <cols>
    <col min="1" max="1" width="29.5" style="176" customWidth="1"/>
    <col min="2" max="2" width="10.1296296296296" style="176" customWidth="1"/>
    <col min="3" max="3" width="23.1296296296296" style="176" customWidth="1"/>
    <col min="4" max="4" width="10.6296296296296" style="176" customWidth="1"/>
    <col min="5" max="5" width="24" style="176" customWidth="1"/>
    <col min="6" max="6" width="10.5" style="176" customWidth="1"/>
    <col min="7" max="7" width="20.25" style="176" customWidth="1"/>
    <col min="8" max="8" width="11" style="176" customWidth="1"/>
    <col min="9" max="10" width="10" style="176"/>
    <col min="11" max="11" width="13.1296296296296" style="176" customWidth="1"/>
    <col min="12" max="16384" width="10" style="176"/>
  </cols>
  <sheetData>
    <row r="1" ht="12.95" customHeight="1" spans="1:8">
      <c r="A1" s="177"/>
      <c r="H1" s="187" t="s">
        <v>31</v>
      </c>
    </row>
    <row r="2" ht="24.2" customHeight="1" spans="1:8">
      <c r="A2" s="190" t="s">
        <v>7</v>
      </c>
      <c r="B2" s="190"/>
      <c r="C2" s="190"/>
      <c r="D2" s="190"/>
      <c r="E2" s="190"/>
      <c r="F2" s="190"/>
      <c r="G2" s="190"/>
      <c r="H2" s="190"/>
    </row>
    <row r="3" s="175" customFormat="1" ht="17.25" customHeight="1" spans="1:8">
      <c r="A3" s="179" t="s">
        <v>32</v>
      </c>
      <c r="B3" s="179"/>
      <c r="C3" s="179"/>
      <c r="D3" s="179"/>
      <c r="E3" s="179"/>
      <c r="F3" s="179"/>
      <c r="G3" s="188" t="s">
        <v>33</v>
      </c>
      <c r="H3" s="188"/>
    </row>
    <row r="4" s="175" customFormat="1" ht="17.85" customHeight="1" spans="1:8">
      <c r="A4" s="180" t="s">
        <v>34</v>
      </c>
      <c r="B4" s="180"/>
      <c r="C4" s="180" t="s">
        <v>35</v>
      </c>
      <c r="D4" s="180"/>
      <c r="E4" s="180"/>
      <c r="F4" s="180"/>
      <c r="G4" s="180"/>
      <c r="H4" s="180"/>
    </row>
    <row r="5" s="175" customFormat="1" ht="22.35" customHeight="1" spans="1:8">
      <c r="A5" s="180" t="s">
        <v>36</v>
      </c>
      <c r="B5" s="180" t="s">
        <v>37</v>
      </c>
      <c r="C5" s="180" t="s">
        <v>38</v>
      </c>
      <c r="D5" s="180" t="s">
        <v>37</v>
      </c>
      <c r="E5" s="180" t="s">
        <v>39</v>
      </c>
      <c r="F5" s="180" t="s">
        <v>37</v>
      </c>
      <c r="G5" s="180" t="s">
        <v>40</v>
      </c>
      <c r="H5" s="180" t="s">
        <v>37</v>
      </c>
    </row>
    <row r="6" s="175" customFormat="1" ht="16.35" customHeight="1" spans="1:8">
      <c r="A6" s="181" t="s">
        <v>41</v>
      </c>
      <c r="B6" s="191">
        <f>B7+B8</f>
        <v>1476.39</v>
      </c>
      <c r="C6" s="192" t="s">
        <v>42</v>
      </c>
      <c r="D6" s="185">
        <v>48.51</v>
      </c>
      <c r="E6" s="181" t="s">
        <v>43</v>
      </c>
      <c r="F6" s="189">
        <v>881.213082</v>
      </c>
      <c r="G6" s="192" t="s">
        <v>44</v>
      </c>
      <c r="H6" s="186">
        <v>960.26</v>
      </c>
    </row>
    <row r="7" s="175" customFormat="1" ht="16.35" customHeight="1" spans="1:8">
      <c r="A7" s="192" t="s">
        <v>45</v>
      </c>
      <c r="B7" s="186">
        <v>1468.39</v>
      </c>
      <c r="C7" s="192" t="s">
        <v>46</v>
      </c>
      <c r="D7" s="185"/>
      <c r="E7" s="192" t="s">
        <v>47</v>
      </c>
      <c r="F7" s="186">
        <v>796.78</v>
      </c>
      <c r="G7" s="192" t="s">
        <v>48</v>
      </c>
      <c r="H7" s="186">
        <v>1103.69</v>
      </c>
    </row>
    <row r="8" s="175" customFormat="1" ht="16.35" customHeight="1" spans="1:8">
      <c r="A8" s="181" t="s">
        <v>49</v>
      </c>
      <c r="B8" s="186">
        <v>8</v>
      </c>
      <c r="C8" s="192" t="s">
        <v>50</v>
      </c>
      <c r="D8" s="185"/>
      <c r="E8" s="192" t="s">
        <v>51</v>
      </c>
      <c r="F8" s="186">
        <v>84.43</v>
      </c>
      <c r="G8" s="192" t="s">
        <v>52</v>
      </c>
      <c r="H8" s="186"/>
    </row>
    <row r="9" s="175" customFormat="1" ht="16.35" customHeight="1" spans="1:8">
      <c r="A9" s="192" t="s">
        <v>53</v>
      </c>
      <c r="B9" s="186"/>
      <c r="C9" s="192" t="s">
        <v>54</v>
      </c>
      <c r="D9" s="185"/>
      <c r="E9" s="192" t="s">
        <v>55</v>
      </c>
      <c r="F9" s="186"/>
      <c r="G9" s="192" t="s">
        <v>56</v>
      </c>
      <c r="H9" s="186"/>
    </row>
    <row r="10" s="175" customFormat="1" ht="16.35" customHeight="1" spans="1:8">
      <c r="A10" s="192" t="s">
        <v>57</v>
      </c>
      <c r="B10" s="186"/>
      <c r="C10" s="192" t="s">
        <v>58</v>
      </c>
      <c r="D10" s="185"/>
      <c r="E10" s="181" t="s">
        <v>59</v>
      </c>
      <c r="F10" s="189">
        <v>1222.16</v>
      </c>
      <c r="G10" s="192" t="s">
        <v>60</v>
      </c>
      <c r="H10" s="186">
        <v>39.42</v>
      </c>
    </row>
    <row r="11" s="175" customFormat="1" ht="16.35" customHeight="1" spans="1:8">
      <c r="A11" s="192" t="s">
        <v>61</v>
      </c>
      <c r="B11" s="186"/>
      <c r="C11" s="192" t="s">
        <v>62</v>
      </c>
      <c r="D11" s="185"/>
      <c r="E11" s="192" t="s">
        <v>63</v>
      </c>
      <c r="F11" s="186">
        <v>163.48</v>
      </c>
      <c r="G11" s="192" t="s">
        <v>64</v>
      </c>
      <c r="H11" s="186"/>
    </row>
    <row r="12" s="175" customFormat="1" ht="16.35" customHeight="1" spans="1:8">
      <c r="A12" s="192" t="s">
        <v>65</v>
      </c>
      <c r="B12" s="186"/>
      <c r="C12" s="192" t="s">
        <v>66</v>
      </c>
      <c r="D12" s="185"/>
      <c r="E12" s="192" t="s">
        <v>67</v>
      </c>
      <c r="F12" s="186">
        <v>1058.68</v>
      </c>
      <c r="G12" s="192" t="s">
        <v>68</v>
      </c>
      <c r="H12" s="186"/>
    </row>
    <row r="13" s="175" customFormat="1" ht="16.35" customHeight="1" spans="1:8">
      <c r="A13" s="192" t="s">
        <v>69</v>
      </c>
      <c r="B13" s="186"/>
      <c r="C13" s="192" t="s">
        <v>70</v>
      </c>
      <c r="D13" s="185">
        <v>84.57</v>
      </c>
      <c r="E13" s="192" t="s">
        <v>71</v>
      </c>
      <c r="F13" s="186"/>
      <c r="G13" s="192" t="s">
        <v>72</v>
      </c>
      <c r="H13" s="186"/>
    </row>
    <row r="14" s="175" customFormat="1" ht="16.35" customHeight="1" spans="1:8">
      <c r="A14" s="192" t="s">
        <v>73</v>
      </c>
      <c r="B14" s="186"/>
      <c r="C14" s="192" t="s">
        <v>74</v>
      </c>
      <c r="D14" s="185"/>
      <c r="E14" s="192" t="s">
        <v>75</v>
      </c>
      <c r="F14" s="186"/>
      <c r="G14" s="192" t="s">
        <v>76</v>
      </c>
      <c r="H14" s="186"/>
    </row>
    <row r="15" s="175" customFormat="1" ht="16.35" customHeight="1" spans="1:8">
      <c r="A15" s="192" t="s">
        <v>77</v>
      </c>
      <c r="B15" s="186"/>
      <c r="C15" s="192" t="s">
        <v>78</v>
      </c>
      <c r="D15" s="185">
        <v>47.26</v>
      </c>
      <c r="E15" s="192" t="s">
        <v>79</v>
      </c>
      <c r="F15" s="186"/>
      <c r="G15" s="192" t="s">
        <v>80</v>
      </c>
      <c r="H15" s="186"/>
    </row>
    <row r="16" s="175" customFormat="1" ht="16.35" customHeight="1" spans="1:8">
      <c r="A16" s="192" t="s">
        <v>81</v>
      </c>
      <c r="B16" s="186"/>
      <c r="C16" s="192" t="s">
        <v>82</v>
      </c>
      <c r="D16" s="185">
        <v>453.42</v>
      </c>
      <c r="E16" s="192" t="s">
        <v>83</v>
      </c>
      <c r="F16" s="186"/>
      <c r="G16" s="192" t="s">
        <v>84</v>
      </c>
      <c r="H16" s="186"/>
    </row>
    <row r="17" s="175" customFormat="1" ht="16.35" customHeight="1" spans="1:8">
      <c r="A17" s="192" t="s">
        <v>85</v>
      </c>
      <c r="B17" s="186"/>
      <c r="C17" s="192" t="s">
        <v>86</v>
      </c>
      <c r="D17" s="185">
        <v>1409.91</v>
      </c>
      <c r="E17" s="192" t="s">
        <v>87</v>
      </c>
      <c r="F17" s="186"/>
      <c r="G17" s="192" t="s">
        <v>88</v>
      </c>
      <c r="H17" s="186"/>
    </row>
    <row r="18" s="175" customFormat="1" ht="16.35" customHeight="1" spans="1:8">
      <c r="A18" s="192" t="s">
        <v>89</v>
      </c>
      <c r="B18" s="186"/>
      <c r="C18" s="192" t="s">
        <v>90</v>
      </c>
      <c r="D18" s="185"/>
      <c r="E18" s="192" t="s">
        <v>91</v>
      </c>
      <c r="F18" s="186"/>
      <c r="G18" s="192" t="s">
        <v>92</v>
      </c>
      <c r="H18" s="186"/>
    </row>
    <row r="19" s="175" customFormat="1" ht="16.35" customHeight="1" spans="1:8">
      <c r="A19" s="192" t="s">
        <v>93</v>
      </c>
      <c r="B19" s="186"/>
      <c r="C19" s="192" t="s">
        <v>94</v>
      </c>
      <c r="D19" s="185"/>
      <c r="E19" s="192" t="s">
        <v>95</v>
      </c>
      <c r="F19" s="186"/>
      <c r="G19" s="192" t="s">
        <v>96</v>
      </c>
      <c r="H19" s="186"/>
    </row>
    <row r="20" s="175" customFormat="1" ht="16.35" customHeight="1" spans="1:8">
      <c r="A20" s="181" t="s">
        <v>97</v>
      </c>
      <c r="C20" s="192" t="s">
        <v>98</v>
      </c>
      <c r="D20" s="185"/>
      <c r="E20" s="192" t="s">
        <v>99</v>
      </c>
      <c r="F20" s="186"/>
      <c r="G20" s="192"/>
      <c r="H20" s="186"/>
    </row>
    <row r="21" s="175" customFormat="1" ht="16.35" customHeight="1" spans="1:8">
      <c r="A21" s="181" t="s">
        <v>100</v>
      </c>
      <c r="B21" s="189"/>
      <c r="C21" s="192" t="s">
        <v>101</v>
      </c>
      <c r="D21" s="185"/>
      <c r="E21" s="181" t="s">
        <v>102</v>
      </c>
      <c r="F21" s="189"/>
      <c r="G21" s="192"/>
      <c r="H21" s="186"/>
    </row>
    <row r="22" s="175" customFormat="1" ht="16.35" customHeight="1" spans="1:8">
      <c r="A22" s="181" t="s">
        <v>103</v>
      </c>
      <c r="B22" s="189"/>
      <c r="C22" s="192" t="s">
        <v>104</v>
      </c>
      <c r="D22" s="185"/>
      <c r="E22" s="192"/>
      <c r="F22" s="192"/>
      <c r="G22" s="192"/>
      <c r="H22" s="186"/>
    </row>
    <row r="23" s="175" customFormat="1" ht="16.35" customHeight="1" spans="1:8">
      <c r="A23" s="181" t="s">
        <v>105</v>
      </c>
      <c r="B23" s="189"/>
      <c r="C23" s="192" t="s">
        <v>106</v>
      </c>
      <c r="D23" s="185"/>
      <c r="E23" s="192"/>
      <c r="F23" s="192"/>
      <c r="G23" s="192"/>
      <c r="H23" s="186"/>
    </row>
    <row r="24" s="175" customFormat="1" ht="16.35" customHeight="1" spans="1:8">
      <c r="A24" s="181" t="s">
        <v>107</v>
      </c>
      <c r="B24" s="189"/>
      <c r="C24" s="192" t="s">
        <v>108</v>
      </c>
      <c r="D24" s="185"/>
      <c r="E24" s="192"/>
      <c r="F24" s="192"/>
      <c r="G24" s="192"/>
      <c r="H24" s="186"/>
    </row>
    <row r="25" s="175" customFormat="1" ht="16.35" customHeight="1" spans="1:8">
      <c r="A25" s="192" t="s">
        <v>109</v>
      </c>
      <c r="B25" s="186"/>
      <c r="C25" s="192" t="s">
        <v>110</v>
      </c>
      <c r="D25" s="185">
        <v>59.7</v>
      </c>
      <c r="E25" s="192"/>
      <c r="F25" s="192"/>
      <c r="G25" s="192"/>
      <c r="H25" s="186"/>
    </row>
    <row r="26" s="175" customFormat="1" ht="16.35" customHeight="1" spans="1:8">
      <c r="A26" s="192" t="s">
        <v>111</v>
      </c>
      <c r="B26" s="186"/>
      <c r="C26" s="192" t="s">
        <v>112</v>
      </c>
      <c r="D26" s="185"/>
      <c r="E26" s="192"/>
      <c r="F26" s="192"/>
      <c r="G26" s="192"/>
      <c r="H26" s="186"/>
    </row>
    <row r="27" s="175" customFormat="1" ht="16.35" customHeight="1" spans="1:11">
      <c r="A27" s="192" t="s">
        <v>113</v>
      </c>
      <c r="B27" s="186"/>
      <c r="C27" s="192" t="s">
        <v>114</v>
      </c>
      <c r="D27" s="185"/>
      <c r="E27" s="192"/>
      <c r="F27" s="192"/>
      <c r="G27" s="192"/>
      <c r="H27" s="186"/>
      <c r="K27" s="195"/>
    </row>
    <row r="28" s="175" customFormat="1" ht="16.35" customHeight="1" spans="1:8">
      <c r="A28" s="181" t="s">
        <v>115</v>
      </c>
      <c r="B28" s="189"/>
      <c r="C28" s="192" t="s">
        <v>116</v>
      </c>
      <c r="D28" s="185"/>
      <c r="E28" s="192"/>
      <c r="F28" s="192"/>
      <c r="G28" s="192"/>
      <c r="H28" s="186"/>
    </row>
    <row r="29" s="175" customFormat="1" ht="16.35" customHeight="1" spans="1:8">
      <c r="A29" s="181" t="s">
        <v>117</v>
      </c>
      <c r="B29" s="189"/>
      <c r="C29" s="192" t="s">
        <v>118</v>
      </c>
      <c r="D29" s="185"/>
      <c r="E29" s="192"/>
      <c r="F29" s="192"/>
      <c r="G29" s="192"/>
      <c r="H29" s="186"/>
    </row>
    <row r="30" s="175" customFormat="1" ht="16.35" customHeight="1" spans="1:8">
      <c r="A30" s="181" t="s">
        <v>119</v>
      </c>
      <c r="B30" s="189"/>
      <c r="C30" s="192" t="s">
        <v>120</v>
      </c>
      <c r="D30" s="185"/>
      <c r="E30" s="193"/>
      <c r="F30" s="192"/>
      <c r="G30" s="192"/>
      <c r="H30" s="186"/>
    </row>
    <row r="31" s="175" customFormat="1" ht="16.35" customHeight="1" spans="1:8">
      <c r="A31" s="181" t="s">
        <v>121</v>
      </c>
      <c r="B31" s="189"/>
      <c r="C31" s="192" t="s">
        <v>122</v>
      </c>
      <c r="D31" s="185"/>
      <c r="E31" s="192"/>
      <c r="F31" s="192"/>
      <c r="G31" s="192"/>
      <c r="H31" s="186"/>
    </row>
    <row r="32" s="175" customFormat="1" ht="16.35" customHeight="1" spans="1:8">
      <c r="A32" s="181" t="s">
        <v>123</v>
      </c>
      <c r="B32" s="189"/>
      <c r="C32" s="192" t="s">
        <v>124</v>
      </c>
      <c r="D32" s="185"/>
      <c r="E32" s="192"/>
      <c r="F32" s="192"/>
      <c r="G32" s="192"/>
      <c r="H32" s="186"/>
    </row>
    <row r="33" s="175" customFormat="1" ht="16.35" customHeight="1" spans="1:8">
      <c r="A33" s="192"/>
      <c r="B33" s="192"/>
      <c r="C33" s="192" t="s">
        <v>125</v>
      </c>
      <c r="D33" s="185"/>
      <c r="E33" s="192"/>
      <c r="F33" s="192"/>
      <c r="G33" s="192"/>
      <c r="H33" s="192"/>
    </row>
    <row r="34" s="175" customFormat="1" ht="16.35" customHeight="1" spans="1:8">
      <c r="A34" s="192"/>
      <c r="B34" s="192"/>
      <c r="C34" s="192" t="s">
        <v>126</v>
      </c>
      <c r="D34" s="185"/>
      <c r="E34" s="194"/>
      <c r="F34" s="192"/>
      <c r="G34" s="192"/>
      <c r="H34" s="192"/>
    </row>
    <row r="35" s="175" customFormat="1" ht="16.35" customHeight="1" spans="1:8">
      <c r="A35" s="192"/>
      <c r="B35" s="192"/>
      <c r="C35" s="192" t="s">
        <v>127</v>
      </c>
      <c r="D35" s="185"/>
      <c r="E35" s="192"/>
      <c r="F35" s="192"/>
      <c r="G35" s="192"/>
      <c r="H35" s="192"/>
    </row>
    <row r="36" s="175" customFormat="1" ht="16.35" customHeight="1" spans="1:8">
      <c r="A36" s="192"/>
      <c r="B36" s="192"/>
      <c r="C36" s="192"/>
      <c r="D36" s="192"/>
      <c r="E36" s="192"/>
      <c r="F36" s="192"/>
      <c r="G36" s="192"/>
      <c r="H36" s="186"/>
    </row>
    <row r="37" s="175" customFormat="1" ht="16.35" customHeight="1" spans="1:8">
      <c r="A37" s="181" t="s">
        <v>128</v>
      </c>
      <c r="B37" s="189">
        <f>SUM(B6+B20)</f>
        <v>1476.39</v>
      </c>
      <c r="C37" s="181" t="s">
        <v>129</v>
      </c>
      <c r="D37" s="189">
        <f>SUM(D6:D35)</f>
        <v>2103.37</v>
      </c>
      <c r="E37" s="181" t="s">
        <v>129</v>
      </c>
      <c r="F37" s="189">
        <f>SUM(F6+F10+F21)</f>
        <v>2103.373082</v>
      </c>
      <c r="G37" s="181" t="s">
        <v>129</v>
      </c>
      <c r="H37" s="189">
        <f>SUM(H6:H19)</f>
        <v>2103.37</v>
      </c>
    </row>
    <row r="38" s="175" customFormat="1" ht="16.35" customHeight="1" spans="1:8">
      <c r="A38" s="181" t="s">
        <v>130</v>
      </c>
      <c r="B38" s="189">
        <v>626.98</v>
      </c>
      <c r="C38" s="181" t="s">
        <v>131</v>
      </c>
      <c r="D38" s="189"/>
      <c r="E38" s="181" t="s">
        <v>131</v>
      </c>
      <c r="F38" s="189"/>
      <c r="G38" s="181" t="s">
        <v>131</v>
      </c>
      <c r="H38" s="189"/>
    </row>
    <row r="39" s="175" customFormat="1" ht="16.35" customHeight="1" spans="1:8">
      <c r="A39" s="192"/>
      <c r="B39" s="186"/>
      <c r="C39" s="192"/>
      <c r="D39" s="186"/>
      <c r="E39" s="181"/>
      <c r="F39" s="189"/>
      <c r="G39" s="181"/>
      <c r="H39" s="189"/>
    </row>
    <row r="40" s="175" customFormat="1" ht="16.35" customHeight="1" spans="1:8">
      <c r="A40" s="181" t="s">
        <v>132</v>
      </c>
      <c r="B40" s="189">
        <f>SUM(B37:B38)</f>
        <v>2103.37</v>
      </c>
      <c r="C40" s="181" t="s">
        <v>133</v>
      </c>
      <c r="D40" s="189">
        <f>SUM(D37:D38)</f>
        <v>2103.37</v>
      </c>
      <c r="E40" s="181" t="s">
        <v>133</v>
      </c>
      <c r="F40" s="189">
        <f>SUM(F37:F38)</f>
        <v>2103.373082</v>
      </c>
      <c r="G40" s="181" t="s">
        <v>133</v>
      </c>
      <c r="H40" s="189">
        <f>SUM(H37:H38)</f>
        <v>2103.37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7" sqref="E7"/>
    </sheetView>
  </sheetViews>
  <sheetFormatPr defaultColWidth="10" defaultRowHeight="14.4"/>
  <cols>
    <col min="1" max="1" width="5.87962962962963" style="176" customWidth="1"/>
    <col min="2" max="2" width="16.1296296296296" style="176" customWidth="1"/>
    <col min="3" max="5" width="10.25" style="176" customWidth="1"/>
    <col min="6" max="25" width="7.75" style="176" customWidth="1"/>
    <col min="26" max="26" width="9.75" style="176" customWidth="1"/>
    <col min="27" max="16384" width="10" style="176"/>
  </cols>
  <sheetData>
    <row r="1" ht="16.35" customHeight="1" spans="1:25">
      <c r="A1" s="177"/>
      <c r="X1" s="187" t="s">
        <v>134</v>
      </c>
      <c r="Y1" s="187"/>
    </row>
    <row r="2" ht="33.6" customHeight="1" spans="1:25">
      <c r="A2" s="178" t="s">
        <v>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</row>
    <row r="3" s="175" customFormat="1" ht="22.35" customHeight="1" spans="1:25">
      <c r="A3" s="179" t="s">
        <v>32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88" t="s">
        <v>33</v>
      </c>
      <c r="Y3" s="188"/>
    </row>
    <row r="4" s="175" customFormat="1" ht="22.35" customHeight="1" spans="1:25">
      <c r="A4" s="180" t="s">
        <v>135</v>
      </c>
      <c r="B4" s="180" t="s">
        <v>136</v>
      </c>
      <c r="C4" s="180" t="s">
        <v>137</v>
      </c>
      <c r="D4" s="180" t="s">
        <v>138</v>
      </c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 t="s">
        <v>130</v>
      </c>
      <c r="T4" s="180"/>
      <c r="U4" s="180"/>
      <c r="V4" s="180"/>
      <c r="W4" s="180"/>
      <c r="X4" s="180"/>
      <c r="Y4" s="180"/>
    </row>
    <row r="5" s="175" customFormat="1" ht="22.35" customHeight="1" spans="1:25">
      <c r="A5" s="180"/>
      <c r="B5" s="180"/>
      <c r="C5" s="180"/>
      <c r="D5" s="180" t="s">
        <v>139</v>
      </c>
      <c r="E5" s="180" t="s">
        <v>140</v>
      </c>
      <c r="F5" s="180" t="s">
        <v>141</v>
      </c>
      <c r="G5" s="180" t="s">
        <v>142</v>
      </c>
      <c r="H5" s="180" t="s">
        <v>143</v>
      </c>
      <c r="I5" s="180" t="s">
        <v>144</v>
      </c>
      <c r="J5" s="180" t="s">
        <v>145</v>
      </c>
      <c r="K5" s="180"/>
      <c r="L5" s="180"/>
      <c r="M5" s="180"/>
      <c r="N5" s="180" t="s">
        <v>146</v>
      </c>
      <c r="O5" s="180" t="s">
        <v>147</v>
      </c>
      <c r="P5" s="180" t="s">
        <v>148</v>
      </c>
      <c r="Q5" s="180" t="s">
        <v>149</v>
      </c>
      <c r="R5" s="180" t="s">
        <v>150</v>
      </c>
      <c r="S5" s="180" t="s">
        <v>139</v>
      </c>
      <c r="T5" s="180" t="s">
        <v>140</v>
      </c>
      <c r="U5" s="180" t="s">
        <v>141</v>
      </c>
      <c r="V5" s="180" t="s">
        <v>142</v>
      </c>
      <c r="W5" s="180" t="s">
        <v>143</v>
      </c>
      <c r="X5" s="180" t="s">
        <v>144</v>
      </c>
      <c r="Y5" s="180" t="s">
        <v>151</v>
      </c>
    </row>
    <row r="6" s="175" customFormat="1" ht="22.35" customHeight="1" spans="1:25">
      <c r="A6" s="180"/>
      <c r="B6" s="180"/>
      <c r="C6" s="180"/>
      <c r="D6" s="180"/>
      <c r="E6" s="180"/>
      <c r="F6" s="180"/>
      <c r="G6" s="180"/>
      <c r="H6" s="180"/>
      <c r="I6" s="180"/>
      <c r="J6" s="180" t="s">
        <v>152</v>
      </c>
      <c r="K6" s="180" t="s">
        <v>153</v>
      </c>
      <c r="L6" s="180" t="s">
        <v>154</v>
      </c>
      <c r="M6" s="180" t="s">
        <v>143</v>
      </c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</row>
    <row r="7" s="175" customFormat="1" ht="22.9" customHeight="1" spans="1:25">
      <c r="A7" s="181"/>
      <c r="B7" s="181" t="s">
        <v>137</v>
      </c>
      <c r="C7" s="182">
        <f>D7+S7</f>
        <v>2103.37</v>
      </c>
      <c r="D7" s="182">
        <f>D8</f>
        <v>1476.39</v>
      </c>
      <c r="E7" s="182">
        <f>E8</f>
        <v>1476.39</v>
      </c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9">
        <v>626.98</v>
      </c>
      <c r="T7" s="186">
        <v>564.6</v>
      </c>
      <c r="U7" s="186">
        <v>62.38</v>
      </c>
      <c r="V7" s="182"/>
      <c r="W7" s="182"/>
      <c r="X7" s="182"/>
      <c r="Y7" s="182"/>
    </row>
    <row r="8" s="175" customFormat="1" ht="22.9" customHeight="1" spans="1:25">
      <c r="A8" s="183" t="s">
        <v>155</v>
      </c>
      <c r="B8" s="183" t="s">
        <v>156</v>
      </c>
      <c r="C8" s="182">
        <f>C7</f>
        <v>2103.37</v>
      </c>
      <c r="D8" s="182">
        <f>D9</f>
        <v>1476.39</v>
      </c>
      <c r="E8" s="182">
        <f>E9</f>
        <v>1476.39</v>
      </c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9">
        <v>626.98</v>
      </c>
      <c r="T8" s="186">
        <v>564.6</v>
      </c>
      <c r="U8" s="186">
        <v>62.38</v>
      </c>
      <c r="V8" s="182"/>
      <c r="W8" s="182"/>
      <c r="X8" s="182"/>
      <c r="Y8" s="182"/>
    </row>
    <row r="9" s="175" customFormat="1" ht="22.9" customHeight="1" spans="1:25">
      <c r="A9" s="184" t="s">
        <v>157</v>
      </c>
      <c r="B9" s="184" t="s">
        <v>158</v>
      </c>
      <c r="C9" s="185">
        <f>D9+S9</f>
        <v>2103.37</v>
      </c>
      <c r="D9" s="186">
        <v>1476.39</v>
      </c>
      <c r="E9" s="186">
        <v>1476.39</v>
      </c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9">
        <f>SUM(T9:U9)</f>
        <v>626.98</v>
      </c>
      <c r="T9" s="186">
        <v>564.6</v>
      </c>
      <c r="U9" s="186">
        <v>62.38</v>
      </c>
      <c r="V9" s="186"/>
      <c r="W9" s="186"/>
      <c r="X9" s="186"/>
      <c r="Y9" s="186"/>
    </row>
    <row r="10" ht="16.35" customHeight="1"/>
    <row r="11" ht="16.35" customHeight="1" spans="7:7">
      <c r="G11" s="17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C1" workbookViewId="0">
      <selection activeCell="E13" sqref="E13"/>
    </sheetView>
  </sheetViews>
  <sheetFormatPr defaultColWidth="10" defaultRowHeight="14.4"/>
  <cols>
    <col min="1" max="1" width="4.62962962962963" style="50" customWidth="1"/>
    <col min="2" max="2" width="4.87962962962963" style="50" customWidth="1"/>
    <col min="3" max="3" width="5" style="50" customWidth="1"/>
    <col min="4" max="4" width="12" style="50" customWidth="1"/>
    <col min="5" max="5" width="25.75" style="50" customWidth="1"/>
    <col min="6" max="6" width="12.3796296296296" style="50" customWidth="1"/>
    <col min="7" max="7" width="11.3796296296296" style="50" customWidth="1"/>
    <col min="8" max="8" width="14" style="50" customWidth="1"/>
    <col min="9" max="9" width="14.75" style="50" customWidth="1"/>
    <col min="10" max="11" width="17.5" style="50" customWidth="1"/>
    <col min="12" max="16384" width="10" style="50"/>
  </cols>
  <sheetData>
    <row r="1" ht="16.35" customHeight="1" spans="1:11">
      <c r="A1" s="52"/>
      <c r="D1" s="52"/>
      <c r="K1" s="52" t="s">
        <v>159</v>
      </c>
    </row>
    <row r="2" ht="31.9" customHeight="1" spans="1:11">
      <c r="A2" s="167" t="s">
        <v>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="146" customFormat="1" ht="24.95" customHeight="1" spans="1:11">
      <c r="A3" s="168" t="s">
        <v>32</v>
      </c>
      <c r="B3" s="168"/>
      <c r="C3" s="168"/>
      <c r="D3" s="168"/>
      <c r="E3" s="168"/>
      <c r="F3" s="168"/>
      <c r="G3" s="168"/>
      <c r="H3" s="168"/>
      <c r="I3" s="168"/>
      <c r="J3" s="168"/>
      <c r="K3" s="168" t="s">
        <v>33</v>
      </c>
    </row>
    <row r="4" s="146" customFormat="1" ht="27.6" customHeight="1" spans="1:11">
      <c r="A4" s="56" t="s">
        <v>160</v>
      </c>
      <c r="B4" s="56"/>
      <c r="C4" s="56"/>
      <c r="D4" s="56" t="s">
        <v>161</v>
      </c>
      <c r="E4" s="56" t="s">
        <v>162</v>
      </c>
      <c r="F4" s="56" t="s">
        <v>137</v>
      </c>
      <c r="G4" s="56" t="s">
        <v>163</v>
      </c>
      <c r="H4" s="56" t="s">
        <v>164</v>
      </c>
      <c r="I4" s="56" t="s">
        <v>165</v>
      </c>
      <c r="J4" s="56" t="s">
        <v>166</v>
      </c>
      <c r="K4" s="56" t="s">
        <v>167</v>
      </c>
    </row>
    <row r="5" s="146" customFormat="1" ht="25.9" customHeight="1" spans="1:11">
      <c r="A5" s="56" t="s">
        <v>168</v>
      </c>
      <c r="B5" s="56" t="s">
        <v>169</v>
      </c>
      <c r="C5" s="56" t="s">
        <v>170</v>
      </c>
      <c r="D5" s="56"/>
      <c r="E5" s="56"/>
      <c r="F5" s="56"/>
      <c r="G5" s="56"/>
      <c r="H5" s="56"/>
      <c r="I5" s="56"/>
      <c r="J5" s="56"/>
      <c r="K5" s="56"/>
    </row>
    <row r="6" s="146" customFormat="1" ht="22.9" customHeight="1" spans="1:11">
      <c r="A6" s="75"/>
      <c r="B6" s="75"/>
      <c r="C6" s="75"/>
      <c r="D6" s="56" t="s">
        <v>137</v>
      </c>
      <c r="E6" s="56"/>
      <c r="F6" s="169">
        <f>SUM(F7)</f>
        <v>2103.373128</v>
      </c>
      <c r="G6" s="169">
        <f>SUM(G7)</f>
        <v>881.213082</v>
      </c>
      <c r="H6" s="169">
        <f>SUM(H7)</f>
        <v>1222.16</v>
      </c>
      <c r="I6" s="169"/>
      <c r="J6" s="56"/>
      <c r="K6" s="56"/>
    </row>
    <row r="7" s="146" customFormat="1" ht="22.9" customHeight="1" spans="1:11">
      <c r="A7" s="75"/>
      <c r="B7" s="75"/>
      <c r="C7" s="75"/>
      <c r="D7" s="59" t="s">
        <v>155</v>
      </c>
      <c r="E7" s="59" t="s">
        <v>156</v>
      </c>
      <c r="F7" s="170">
        <f>SUM(F8)</f>
        <v>2103.373128</v>
      </c>
      <c r="G7" s="170">
        <f t="shared" ref="G7:H7" si="0">SUM(G8)</f>
        <v>881.213082</v>
      </c>
      <c r="H7" s="170">
        <f t="shared" si="0"/>
        <v>1222.16</v>
      </c>
      <c r="I7" s="170"/>
      <c r="J7" s="59"/>
      <c r="K7" s="59"/>
    </row>
    <row r="8" s="146" customFormat="1" ht="22.9" customHeight="1" spans="1:11">
      <c r="A8" s="75"/>
      <c r="B8" s="75"/>
      <c r="C8" s="75"/>
      <c r="D8" s="59" t="s">
        <v>157</v>
      </c>
      <c r="E8" s="59" t="s">
        <v>158</v>
      </c>
      <c r="F8" s="170">
        <f>SUM(F9+F10+F11+F12+F13+F14+F15+F16+F17+F18+F19+F20)</f>
        <v>2103.373128</v>
      </c>
      <c r="G8" s="170">
        <f>SUM(G9:G20)</f>
        <v>881.213082</v>
      </c>
      <c r="H8" s="170">
        <f>SUM(H9:H20)</f>
        <v>1222.16</v>
      </c>
      <c r="I8" s="170"/>
      <c r="J8" s="59"/>
      <c r="K8" s="59"/>
    </row>
    <row r="9" s="115" customFormat="1" ht="25.5" customHeight="1" spans="1:11">
      <c r="A9" s="171">
        <v>201</v>
      </c>
      <c r="B9" s="171" t="s">
        <v>171</v>
      </c>
      <c r="C9" s="171" t="s">
        <v>172</v>
      </c>
      <c r="D9" s="70">
        <v>2010399</v>
      </c>
      <c r="E9" s="86" t="s">
        <v>173</v>
      </c>
      <c r="F9" s="131">
        <v>48.51</v>
      </c>
      <c r="G9" s="67"/>
      <c r="H9" s="67">
        <v>48.51</v>
      </c>
      <c r="I9" s="67"/>
      <c r="J9" s="67"/>
      <c r="K9" s="67"/>
    </row>
    <row r="10" s="115" customFormat="1" ht="22.9" customHeight="1" spans="1:11">
      <c r="A10" s="89" t="s">
        <v>174</v>
      </c>
      <c r="B10" s="89" t="s">
        <v>175</v>
      </c>
      <c r="C10" s="89" t="s">
        <v>175</v>
      </c>
      <c r="D10" s="172">
        <v>2080505</v>
      </c>
      <c r="E10" s="89" t="s">
        <v>176</v>
      </c>
      <c r="F10" s="173">
        <v>79.595712</v>
      </c>
      <c r="G10" s="173">
        <v>79.595712</v>
      </c>
      <c r="H10" s="173"/>
      <c r="I10" s="173"/>
      <c r="J10" s="89"/>
      <c r="K10" s="89"/>
    </row>
    <row r="11" s="115" customFormat="1" ht="22.9" customHeight="1" spans="1:11">
      <c r="A11" s="89" t="s">
        <v>174</v>
      </c>
      <c r="B11" s="89" t="s">
        <v>172</v>
      </c>
      <c r="C11" s="89" t="s">
        <v>172</v>
      </c>
      <c r="D11" s="172">
        <v>2089999</v>
      </c>
      <c r="E11" s="89" t="s">
        <v>177</v>
      </c>
      <c r="F11" s="173">
        <v>4.974732</v>
      </c>
      <c r="G11" s="173">
        <v>4.974732</v>
      </c>
      <c r="H11" s="173"/>
      <c r="I11" s="173"/>
      <c r="J11" s="89"/>
      <c r="K11" s="89"/>
    </row>
    <row r="12" s="115" customFormat="1" ht="22.9" customHeight="1" spans="1:11">
      <c r="A12" s="89" t="s">
        <v>178</v>
      </c>
      <c r="B12" s="89" t="s">
        <v>179</v>
      </c>
      <c r="C12" s="89" t="s">
        <v>180</v>
      </c>
      <c r="D12" s="87">
        <v>2101101</v>
      </c>
      <c r="E12" s="89" t="s">
        <v>181</v>
      </c>
      <c r="F12" s="173">
        <v>47.26</v>
      </c>
      <c r="G12" s="173">
        <v>47.259954</v>
      </c>
      <c r="H12" s="173"/>
      <c r="I12" s="173"/>
      <c r="J12" s="89"/>
      <c r="K12" s="89"/>
    </row>
    <row r="13" s="115" customFormat="1" ht="25.5" customHeight="1" spans="1:11">
      <c r="A13" s="171" t="s">
        <v>182</v>
      </c>
      <c r="B13" s="171" t="s">
        <v>171</v>
      </c>
      <c r="C13" s="171" t="s">
        <v>172</v>
      </c>
      <c r="D13" s="174">
        <v>2110399</v>
      </c>
      <c r="E13" s="67" t="s">
        <v>183</v>
      </c>
      <c r="F13" s="131">
        <v>393.35</v>
      </c>
      <c r="G13" s="67"/>
      <c r="H13" s="67">
        <v>393.35</v>
      </c>
      <c r="I13" s="67"/>
      <c r="J13" s="67"/>
      <c r="K13" s="67"/>
    </row>
    <row r="14" s="115" customFormat="1" ht="25.5" customHeight="1" spans="1:11">
      <c r="A14" s="171" t="s">
        <v>182</v>
      </c>
      <c r="B14" s="171" t="s">
        <v>172</v>
      </c>
      <c r="C14" s="171" t="s">
        <v>172</v>
      </c>
      <c r="D14" s="70">
        <v>2119999</v>
      </c>
      <c r="E14" s="67" t="s">
        <v>184</v>
      </c>
      <c r="F14" s="131">
        <v>60.07</v>
      </c>
      <c r="G14" s="67"/>
      <c r="H14" s="67">
        <v>60.07</v>
      </c>
      <c r="I14" s="67"/>
      <c r="J14" s="67"/>
      <c r="K14" s="67"/>
    </row>
    <row r="15" s="115" customFormat="1" ht="22.9" customHeight="1" spans="1:11">
      <c r="A15" s="89" t="s">
        <v>185</v>
      </c>
      <c r="B15" s="89" t="s">
        <v>180</v>
      </c>
      <c r="C15" s="89" t="s">
        <v>180</v>
      </c>
      <c r="D15" s="172">
        <v>2120101</v>
      </c>
      <c r="E15" s="89" t="s">
        <v>186</v>
      </c>
      <c r="F15" s="173">
        <f>SUM(G15+H15)</f>
        <v>1289.5359</v>
      </c>
      <c r="G15" s="173">
        <v>689.6859</v>
      </c>
      <c r="H15" s="173">
        <v>599.85</v>
      </c>
      <c r="I15" s="173"/>
      <c r="J15" s="89"/>
      <c r="K15" s="89"/>
    </row>
    <row r="16" s="115" customFormat="1" ht="25.5" customHeight="1" spans="1:11">
      <c r="A16" s="95">
        <v>212</v>
      </c>
      <c r="B16" s="95" t="s">
        <v>180</v>
      </c>
      <c r="C16" s="95">
        <v>99</v>
      </c>
      <c r="D16" s="174">
        <v>2120199</v>
      </c>
      <c r="E16" s="93" t="s">
        <v>187</v>
      </c>
      <c r="F16" s="131">
        <v>55.93</v>
      </c>
      <c r="G16" s="131"/>
      <c r="H16" s="131">
        <v>55.93</v>
      </c>
      <c r="I16" s="131"/>
      <c r="J16" s="131"/>
      <c r="K16" s="131"/>
    </row>
    <row r="17" s="115" customFormat="1" ht="25.5" customHeight="1" spans="1:11">
      <c r="A17" s="95">
        <v>212</v>
      </c>
      <c r="B17" s="95">
        <v>99</v>
      </c>
      <c r="C17" s="95">
        <v>99</v>
      </c>
      <c r="D17" s="174">
        <v>2129999</v>
      </c>
      <c r="E17" s="95" t="s">
        <v>188</v>
      </c>
      <c r="F17" s="131">
        <v>2.07</v>
      </c>
      <c r="G17" s="131"/>
      <c r="H17" s="131">
        <v>2.07</v>
      </c>
      <c r="I17" s="131"/>
      <c r="J17" s="131"/>
      <c r="K17" s="131"/>
    </row>
    <row r="18" s="115" customFormat="1" ht="25.5" customHeight="1" spans="1:11">
      <c r="A18" s="134">
        <v>212</v>
      </c>
      <c r="B18" s="134" t="s">
        <v>189</v>
      </c>
      <c r="C18" s="134" t="s">
        <v>171</v>
      </c>
      <c r="D18" s="174">
        <v>2120803</v>
      </c>
      <c r="E18" s="93" t="s">
        <v>190</v>
      </c>
      <c r="F18" s="131">
        <v>56.58</v>
      </c>
      <c r="G18" s="131"/>
      <c r="H18" s="131">
        <v>56.58</v>
      </c>
      <c r="I18" s="131"/>
      <c r="J18" s="131"/>
      <c r="K18" s="131"/>
    </row>
    <row r="19" s="115" customFormat="1" ht="25.5" customHeight="1" spans="1:11">
      <c r="A19" s="134" t="s">
        <v>185</v>
      </c>
      <c r="B19" s="134" t="s">
        <v>191</v>
      </c>
      <c r="C19" s="134" t="s">
        <v>180</v>
      </c>
      <c r="D19" s="174">
        <v>2121401</v>
      </c>
      <c r="E19" s="93" t="s">
        <v>192</v>
      </c>
      <c r="F19" s="131">
        <v>5.8</v>
      </c>
      <c r="G19" s="131"/>
      <c r="H19" s="131">
        <v>5.8</v>
      </c>
      <c r="I19" s="131"/>
      <c r="J19" s="131"/>
      <c r="K19" s="131"/>
    </row>
    <row r="20" s="115" customFormat="1" ht="25.5" customHeight="1" spans="1:11">
      <c r="A20" s="89" t="s">
        <v>193</v>
      </c>
      <c r="B20" s="89" t="s">
        <v>194</v>
      </c>
      <c r="C20" s="89" t="s">
        <v>180</v>
      </c>
      <c r="D20" s="172">
        <v>2210201</v>
      </c>
      <c r="E20" s="89" t="s">
        <v>195</v>
      </c>
      <c r="F20" s="173">
        <v>59.696784</v>
      </c>
      <c r="G20" s="173">
        <v>59.696784</v>
      </c>
      <c r="H20" s="173"/>
      <c r="I20" s="131"/>
      <c r="J20" s="131"/>
      <c r="K20" s="131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90" zoomScaleNormal="90" workbookViewId="0">
      <selection activeCell="D20" sqref="D20"/>
    </sheetView>
  </sheetViews>
  <sheetFormatPr defaultColWidth="10" defaultRowHeight="14.4"/>
  <cols>
    <col min="1" max="1" width="7.25" style="147" customWidth="1"/>
    <col min="2" max="2" width="4.75" style="147" customWidth="1"/>
    <col min="3" max="3" width="4.62962962962963" style="147" customWidth="1"/>
    <col min="4" max="4" width="8.37962962962963" style="147" customWidth="1"/>
    <col min="5" max="5" width="20.1296296296296" style="147" customWidth="1"/>
    <col min="6" max="6" width="9.25" style="147" customWidth="1"/>
    <col min="7" max="7" width="8.25" style="147" customWidth="1"/>
    <col min="8" max="8" width="8.5" style="147" customWidth="1"/>
    <col min="9" max="12" width="7.12962962962963" style="147" customWidth="1"/>
    <col min="13" max="13" width="6.75" style="147" customWidth="1"/>
    <col min="14" max="17" width="7.12962962962963" style="147" customWidth="1"/>
    <col min="18" max="18" width="7" style="147" customWidth="1"/>
    <col min="19" max="20" width="7.12962962962963" style="147" customWidth="1"/>
    <col min="21" max="16384" width="10" style="147"/>
  </cols>
  <sheetData>
    <row r="1" ht="16.35" customHeight="1" spans="1:20">
      <c r="A1" s="8"/>
      <c r="S1" s="21" t="s">
        <v>196</v>
      </c>
      <c r="T1" s="21"/>
    </row>
    <row r="2" ht="42.2" customHeight="1" spans="1:20">
      <c r="A2" s="23" t="s">
        <v>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="143" customFormat="1" ht="19.9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2" t="s">
        <v>33</v>
      </c>
      <c r="T3" s="12"/>
    </row>
    <row r="4" s="143" customFormat="1" ht="19.9" customHeight="1" spans="1:20">
      <c r="A4" s="5" t="s">
        <v>160</v>
      </c>
      <c r="B4" s="5"/>
      <c r="C4" s="5"/>
      <c r="D4" s="5" t="s">
        <v>197</v>
      </c>
      <c r="E4" s="5" t="s">
        <v>198</v>
      </c>
      <c r="F4" s="5" t="s">
        <v>199</v>
      </c>
      <c r="G4" s="5" t="s">
        <v>200</v>
      </c>
      <c r="H4" s="5" t="s">
        <v>201</v>
      </c>
      <c r="I4" s="5" t="s">
        <v>202</v>
      </c>
      <c r="J4" s="5" t="s">
        <v>203</v>
      </c>
      <c r="K4" s="5" t="s">
        <v>204</v>
      </c>
      <c r="L4" s="5" t="s">
        <v>205</v>
      </c>
      <c r="M4" s="5" t="s">
        <v>206</v>
      </c>
      <c r="N4" s="5" t="s">
        <v>207</v>
      </c>
      <c r="O4" s="5" t="s">
        <v>208</v>
      </c>
      <c r="P4" s="5" t="s">
        <v>209</v>
      </c>
      <c r="Q4" s="5" t="s">
        <v>210</v>
      </c>
      <c r="R4" s="5" t="s">
        <v>211</v>
      </c>
      <c r="S4" s="5" t="s">
        <v>212</v>
      </c>
      <c r="T4" s="5" t="s">
        <v>213</v>
      </c>
    </row>
    <row r="5" s="143" customFormat="1" ht="25.5" customHeight="1" spans="1:20">
      <c r="A5" s="5" t="s">
        <v>168</v>
      </c>
      <c r="B5" s="5" t="s">
        <v>169</v>
      </c>
      <c r="C5" s="5" t="s">
        <v>170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="143" customFormat="1" ht="22.9" customHeight="1" spans="1:20">
      <c r="A6" s="20"/>
      <c r="B6" s="20"/>
      <c r="C6" s="20"/>
      <c r="D6" s="20"/>
      <c r="E6" s="20" t="s">
        <v>137</v>
      </c>
      <c r="F6" s="19">
        <f>SUM(F7)</f>
        <v>2103.37</v>
      </c>
      <c r="G6" s="19">
        <f t="shared" ref="G6:K6" si="0">SUM(G7)</f>
        <v>960.26</v>
      </c>
      <c r="H6" s="19">
        <f t="shared" si="0"/>
        <v>1103.69</v>
      </c>
      <c r="I6" s="19">
        <f t="shared" si="0"/>
        <v>0</v>
      </c>
      <c r="J6" s="19">
        <f t="shared" si="0"/>
        <v>0</v>
      </c>
      <c r="K6" s="19">
        <f t="shared" si="0"/>
        <v>39.42</v>
      </c>
      <c r="L6" s="19"/>
      <c r="M6" s="19"/>
      <c r="N6" s="19"/>
      <c r="O6" s="19"/>
      <c r="P6" s="19"/>
      <c r="Q6" s="19"/>
      <c r="R6" s="19"/>
      <c r="S6" s="19"/>
      <c r="T6" s="19"/>
    </row>
    <row r="7" s="143" customFormat="1" ht="22.9" customHeight="1" spans="1:20">
      <c r="A7" s="148"/>
      <c r="B7" s="148"/>
      <c r="C7" s="148"/>
      <c r="D7" s="149" t="s">
        <v>155</v>
      </c>
      <c r="E7" s="149" t="s">
        <v>156</v>
      </c>
      <c r="F7" s="19">
        <f>SUM(F8)</f>
        <v>2103.37</v>
      </c>
      <c r="G7" s="19">
        <f t="shared" ref="G7:J7" si="1">SUM(G8)</f>
        <v>960.26</v>
      </c>
      <c r="H7" s="19">
        <f t="shared" si="1"/>
        <v>1103.69</v>
      </c>
      <c r="I7" s="19">
        <f t="shared" si="1"/>
        <v>0</v>
      </c>
      <c r="J7" s="19">
        <f t="shared" si="1"/>
        <v>0</v>
      </c>
      <c r="K7" s="165">
        <f>K9+K11+K14+K16+K19+K25</f>
        <v>39.42</v>
      </c>
      <c r="L7" s="165"/>
      <c r="M7" s="165"/>
      <c r="N7" s="165"/>
      <c r="O7" s="165"/>
      <c r="P7" s="165"/>
      <c r="Q7" s="165"/>
      <c r="R7" s="165"/>
      <c r="S7" s="165"/>
      <c r="T7" s="165"/>
    </row>
    <row r="8" s="143" customFormat="1" ht="22.9" customHeight="1" spans="1:20">
      <c r="A8" s="150"/>
      <c r="B8" s="150"/>
      <c r="C8" s="150"/>
      <c r="D8" s="151">
        <v>412001</v>
      </c>
      <c r="E8" s="151" t="s">
        <v>158</v>
      </c>
      <c r="F8" s="19">
        <f>F9+F11+F14+F16+F19+F25</f>
        <v>2103.37</v>
      </c>
      <c r="G8" s="19">
        <f t="shared" ref="G8:K8" si="2">G9+G11+G14+G16+G19+G25</f>
        <v>960.26</v>
      </c>
      <c r="H8" s="19">
        <f t="shared" si="2"/>
        <v>1103.69</v>
      </c>
      <c r="I8" s="19">
        <f t="shared" si="2"/>
        <v>0</v>
      </c>
      <c r="J8" s="19">
        <f t="shared" si="2"/>
        <v>0</v>
      </c>
      <c r="K8" s="19">
        <f t="shared" si="2"/>
        <v>39.42</v>
      </c>
      <c r="L8" s="19"/>
      <c r="M8" s="166"/>
      <c r="N8" s="166"/>
      <c r="O8" s="166"/>
      <c r="P8" s="166"/>
      <c r="Q8" s="166"/>
      <c r="R8" s="166"/>
      <c r="S8" s="166"/>
      <c r="T8" s="166"/>
    </row>
    <row r="9" s="144" customFormat="1" ht="25.5" customHeight="1" spans="1:20">
      <c r="A9" s="152">
        <v>201</v>
      </c>
      <c r="B9" s="152"/>
      <c r="C9" s="64"/>
      <c r="D9" s="63"/>
      <c r="E9" s="64" t="s">
        <v>214</v>
      </c>
      <c r="F9" s="153">
        <v>48.51</v>
      </c>
      <c r="G9" s="153"/>
      <c r="H9" s="153">
        <v>48.51</v>
      </c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</row>
    <row r="10" s="145" customFormat="1" ht="25.5" customHeight="1" spans="1:20">
      <c r="A10" s="152">
        <v>201</v>
      </c>
      <c r="B10" s="152" t="s">
        <v>171</v>
      </c>
      <c r="C10" s="152" t="s">
        <v>172</v>
      </c>
      <c r="D10" s="154">
        <v>412001</v>
      </c>
      <c r="E10" s="155" t="s">
        <v>215</v>
      </c>
      <c r="F10" s="153">
        <v>48.51</v>
      </c>
      <c r="G10" s="154"/>
      <c r="H10" s="154">
        <v>48.51</v>
      </c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</row>
    <row r="11" s="146" customFormat="1" ht="22.9" customHeight="1" spans="1:20">
      <c r="A11" s="64">
        <v>208</v>
      </c>
      <c r="B11" s="64"/>
      <c r="C11" s="64"/>
      <c r="D11" s="64"/>
      <c r="E11" s="64" t="s">
        <v>216</v>
      </c>
      <c r="F11" s="153">
        <f>SUM(F12+F13)</f>
        <v>84.57</v>
      </c>
      <c r="G11" s="153">
        <f>SUM(G12+G13)</f>
        <v>84.57</v>
      </c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</row>
    <row r="12" s="146" customFormat="1" ht="25.5" customHeight="1" spans="1:20">
      <c r="A12" s="84" t="s">
        <v>174</v>
      </c>
      <c r="B12" s="84" t="s">
        <v>175</v>
      </c>
      <c r="C12" s="84" t="s">
        <v>175</v>
      </c>
      <c r="D12" s="63">
        <v>412001</v>
      </c>
      <c r="E12" s="84" t="s">
        <v>217</v>
      </c>
      <c r="F12" s="156">
        <v>79.6</v>
      </c>
      <c r="G12" s="156">
        <v>79.6</v>
      </c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</row>
    <row r="13" s="146" customFormat="1" ht="25.5" customHeight="1" spans="1:20">
      <c r="A13" s="84" t="s">
        <v>174</v>
      </c>
      <c r="B13" s="84" t="s">
        <v>172</v>
      </c>
      <c r="C13" s="84" t="s">
        <v>172</v>
      </c>
      <c r="D13" s="63">
        <v>412001</v>
      </c>
      <c r="E13" s="84" t="s">
        <v>218</v>
      </c>
      <c r="F13" s="156">
        <v>4.97</v>
      </c>
      <c r="G13" s="156">
        <v>4.97</v>
      </c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</row>
    <row r="14" s="145" customFormat="1" ht="25.5" customHeight="1" spans="1:20">
      <c r="A14" s="152" t="s">
        <v>178</v>
      </c>
      <c r="B14" s="152"/>
      <c r="C14" s="152"/>
      <c r="D14" s="154"/>
      <c r="E14" s="155" t="s">
        <v>219</v>
      </c>
      <c r="F14" s="153">
        <f>SUM(F15)</f>
        <v>47.26</v>
      </c>
      <c r="G14" s="157">
        <f>SUM(G15)</f>
        <v>47.26</v>
      </c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</row>
    <row r="15" s="146" customFormat="1" ht="25.5" customHeight="1" spans="1:20">
      <c r="A15" s="84" t="s">
        <v>178</v>
      </c>
      <c r="B15" s="84" t="s">
        <v>179</v>
      </c>
      <c r="C15" s="84" t="s">
        <v>180</v>
      </c>
      <c r="D15" s="63">
        <v>412001</v>
      </c>
      <c r="E15" s="84" t="s">
        <v>220</v>
      </c>
      <c r="F15" s="156">
        <v>47.26</v>
      </c>
      <c r="G15" s="156">
        <v>47.26</v>
      </c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</row>
    <row r="16" s="144" customFormat="1" ht="25.5" customHeight="1" spans="1:20">
      <c r="A16" s="64">
        <v>211</v>
      </c>
      <c r="B16" s="64"/>
      <c r="C16" s="64"/>
      <c r="D16" s="63"/>
      <c r="E16" s="64" t="s">
        <v>221</v>
      </c>
      <c r="F16" s="153">
        <f>SUM(F17+F18)</f>
        <v>453.42</v>
      </c>
      <c r="G16" s="153"/>
      <c r="H16" s="153">
        <f>SUM(H17:H18)</f>
        <v>453.42</v>
      </c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</row>
    <row r="17" s="50" customFormat="1" ht="25.5" customHeight="1" spans="1:20">
      <c r="A17" s="158" t="s">
        <v>182</v>
      </c>
      <c r="B17" s="158" t="s">
        <v>171</v>
      </c>
      <c r="C17" s="158" t="s">
        <v>172</v>
      </c>
      <c r="D17" s="63">
        <v>412001</v>
      </c>
      <c r="E17" s="159" t="s">
        <v>222</v>
      </c>
      <c r="F17" s="156">
        <v>393.35</v>
      </c>
      <c r="G17" s="159"/>
      <c r="H17" s="159">
        <v>393.35</v>
      </c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</row>
    <row r="18" s="50" customFormat="1" ht="25.5" customHeight="1" spans="1:20">
      <c r="A18" s="158" t="s">
        <v>182</v>
      </c>
      <c r="B18" s="158" t="s">
        <v>172</v>
      </c>
      <c r="C18" s="158" t="s">
        <v>172</v>
      </c>
      <c r="D18" s="159">
        <v>412001</v>
      </c>
      <c r="E18" s="159" t="s">
        <v>223</v>
      </c>
      <c r="F18" s="156">
        <v>60.07</v>
      </c>
      <c r="G18" s="159"/>
      <c r="H18" s="159">
        <v>60.07</v>
      </c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</row>
    <row r="19" s="145" customFormat="1" ht="25.5" customHeight="1" spans="1:20">
      <c r="A19" s="152" t="s">
        <v>185</v>
      </c>
      <c r="B19" s="152"/>
      <c r="C19" s="152"/>
      <c r="D19" s="154"/>
      <c r="E19" s="154" t="s">
        <v>224</v>
      </c>
      <c r="F19" s="153">
        <f>SUM(F20:F24)</f>
        <v>1409.91</v>
      </c>
      <c r="G19" s="153">
        <f>SUM(G20:G24)</f>
        <v>768.73</v>
      </c>
      <c r="H19" s="153">
        <f>SUM(H20:H24)</f>
        <v>601.76</v>
      </c>
      <c r="I19" s="153"/>
      <c r="J19" s="153"/>
      <c r="K19" s="153">
        <f>SUM(K20:K24)</f>
        <v>39.42</v>
      </c>
      <c r="L19" s="154"/>
      <c r="M19" s="154"/>
      <c r="N19" s="154"/>
      <c r="O19" s="154"/>
      <c r="P19" s="154"/>
      <c r="Q19" s="154"/>
      <c r="R19" s="154"/>
      <c r="S19" s="154"/>
      <c r="T19" s="154"/>
    </row>
    <row r="20" s="146" customFormat="1" ht="25.5" customHeight="1" spans="1:20">
      <c r="A20" s="84" t="s">
        <v>185</v>
      </c>
      <c r="B20" s="84" t="s">
        <v>180</v>
      </c>
      <c r="C20" s="84" t="s">
        <v>180</v>
      </c>
      <c r="D20" s="63">
        <v>412001</v>
      </c>
      <c r="E20" s="84" t="s">
        <v>225</v>
      </c>
      <c r="F20" s="156">
        <f>SUM(G20+H20+K20)</f>
        <v>1289.53</v>
      </c>
      <c r="G20" s="156">
        <v>768.73</v>
      </c>
      <c r="H20" s="156">
        <v>481.38</v>
      </c>
      <c r="I20" s="156"/>
      <c r="J20" s="156"/>
      <c r="K20" s="156">
        <v>39.42</v>
      </c>
      <c r="L20" s="156"/>
      <c r="M20" s="156"/>
      <c r="N20" s="156"/>
      <c r="O20" s="156"/>
      <c r="P20" s="156"/>
      <c r="Q20" s="156"/>
      <c r="R20" s="156"/>
      <c r="S20" s="156"/>
      <c r="T20" s="156"/>
    </row>
    <row r="21" s="146" customFormat="1" ht="25.5" customHeight="1" spans="1:20">
      <c r="A21" s="84">
        <v>212</v>
      </c>
      <c r="B21" s="84" t="s">
        <v>180</v>
      </c>
      <c r="C21" s="84">
        <v>99</v>
      </c>
      <c r="D21" s="63">
        <v>412001</v>
      </c>
      <c r="E21" s="160" t="s">
        <v>226</v>
      </c>
      <c r="F21" s="156">
        <v>55.93</v>
      </c>
      <c r="G21" s="156"/>
      <c r="H21" s="156">
        <v>55.93</v>
      </c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</row>
    <row r="22" s="146" customFormat="1" ht="25.5" customHeight="1" spans="1:20">
      <c r="A22" s="84">
        <v>212</v>
      </c>
      <c r="B22" s="84">
        <v>99</v>
      </c>
      <c r="C22" s="84">
        <v>99</v>
      </c>
      <c r="D22" s="63">
        <v>412001</v>
      </c>
      <c r="E22" s="161" t="s">
        <v>227</v>
      </c>
      <c r="F22" s="156">
        <v>2.07</v>
      </c>
      <c r="G22" s="156"/>
      <c r="H22" s="156">
        <v>2.07</v>
      </c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</row>
    <row r="23" s="146" customFormat="1" ht="25.5" customHeight="1" spans="1:20">
      <c r="A23" s="162">
        <v>212</v>
      </c>
      <c r="B23" s="162" t="s">
        <v>189</v>
      </c>
      <c r="C23" s="162" t="s">
        <v>171</v>
      </c>
      <c r="D23" s="63">
        <v>412001</v>
      </c>
      <c r="E23" s="160" t="s">
        <v>228</v>
      </c>
      <c r="F23" s="156">
        <v>56.58</v>
      </c>
      <c r="G23" s="156"/>
      <c r="H23" s="156">
        <v>56.58</v>
      </c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</row>
    <row r="24" s="146" customFormat="1" ht="25.5" customHeight="1" spans="1:20">
      <c r="A24" s="162" t="s">
        <v>185</v>
      </c>
      <c r="B24" s="162" t="s">
        <v>191</v>
      </c>
      <c r="C24" s="162" t="s">
        <v>180</v>
      </c>
      <c r="D24" s="63">
        <v>412001</v>
      </c>
      <c r="E24" s="160" t="s">
        <v>229</v>
      </c>
      <c r="F24" s="156">
        <v>5.8</v>
      </c>
      <c r="G24" s="156"/>
      <c r="H24" s="156">
        <v>5.8</v>
      </c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</row>
    <row r="25" s="144" customFormat="1" ht="25.5" customHeight="1" spans="1:20">
      <c r="A25" s="163" t="s">
        <v>193</v>
      </c>
      <c r="B25" s="163"/>
      <c r="C25" s="163"/>
      <c r="D25" s="63"/>
      <c r="E25" s="164" t="s">
        <v>230</v>
      </c>
      <c r="F25" s="153">
        <f>SUM(F26)</f>
        <v>59.7</v>
      </c>
      <c r="G25" s="153">
        <f t="shared" ref="G25:H25" si="3">SUM(G26)</f>
        <v>59.7</v>
      </c>
      <c r="H25" s="153">
        <f t="shared" si="3"/>
        <v>0</v>
      </c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</row>
    <row r="26" s="146" customFormat="1" ht="25.5" customHeight="1" spans="1:20">
      <c r="A26" s="84" t="s">
        <v>193</v>
      </c>
      <c r="B26" s="84" t="s">
        <v>194</v>
      </c>
      <c r="C26" s="84" t="s">
        <v>180</v>
      </c>
      <c r="D26" s="63">
        <v>412001</v>
      </c>
      <c r="E26" s="84" t="s">
        <v>231</v>
      </c>
      <c r="F26" s="156">
        <v>59.7</v>
      </c>
      <c r="G26" s="156">
        <v>59.7</v>
      </c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H10" sqref="H10"/>
    </sheetView>
  </sheetViews>
  <sheetFormatPr defaultColWidth="10" defaultRowHeight="13.8"/>
  <cols>
    <col min="1" max="1" width="4.37962962962963" style="117" customWidth="1"/>
    <col min="2" max="2" width="4.12962962962963" style="117" customWidth="1"/>
    <col min="3" max="3" width="4.25" style="117" customWidth="1"/>
    <col min="4" max="4" width="6.12962962962963" style="117" customWidth="1"/>
    <col min="5" max="5" width="15.8796296296296" style="117" customWidth="1"/>
    <col min="6" max="6" width="9" style="117" customWidth="1"/>
    <col min="7" max="10" width="7.12962962962963" style="117" customWidth="1"/>
    <col min="11" max="11" width="8.25" style="117" customWidth="1"/>
    <col min="12" max="12" width="7.12962962962963" style="117" customWidth="1"/>
    <col min="13" max="13" width="9" style="117" customWidth="1"/>
    <col min="14" max="16" width="7.12962962962963" style="117" customWidth="1"/>
    <col min="17" max="17" width="4" style="117" customWidth="1"/>
    <col min="18" max="18" width="7.12962962962963" style="117" customWidth="1"/>
    <col min="19" max="19" width="3.87962962962963" style="117" customWidth="1"/>
    <col min="20" max="21" width="7.12962962962963" style="117" customWidth="1"/>
    <col min="22" max="16384" width="10" style="117"/>
  </cols>
  <sheetData>
    <row r="1" ht="16.35" customHeight="1" spans="1:21">
      <c r="A1" s="118"/>
      <c r="T1" s="118" t="s">
        <v>232</v>
      </c>
      <c r="U1" s="118"/>
    </row>
    <row r="2" ht="37.15" customHeight="1" spans="1:21">
      <c r="A2" s="119" t="s">
        <v>233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</row>
    <row r="3" s="115" customFormat="1" ht="24.2" customHeight="1" spans="1:21">
      <c r="A3" s="120" t="s">
        <v>234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 t="s">
        <v>235</v>
      </c>
      <c r="U3" s="120"/>
    </row>
    <row r="4" s="115" customFormat="1" ht="22.35" customHeight="1" spans="1:21">
      <c r="A4" s="121" t="s">
        <v>236</v>
      </c>
      <c r="B4" s="121"/>
      <c r="C4" s="121"/>
      <c r="D4" s="121" t="s">
        <v>237</v>
      </c>
      <c r="E4" s="121" t="s">
        <v>238</v>
      </c>
      <c r="F4" s="121" t="s">
        <v>239</v>
      </c>
      <c r="G4" s="121" t="s">
        <v>240</v>
      </c>
      <c r="H4" s="121"/>
      <c r="I4" s="121"/>
      <c r="J4" s="121"/>
      <c r="K4" s="121" t="s">
        <v>241</v>
      </c>
      <c r="L4" s="121"/>
      <c r="M4" s="121"/>
      <c r="N4" s="121"/>
      <c r="O4" s="121"/>
      <c r="P4" s="121"/>
      <c r="Q4" s="121"/>
      <c r="R4" s="121"/>
      <c r="S4" s="121"/>
      <c r="T4" s="121"/>
      <c r="U4" s="121"/>
    </row>
    <row r="5" s="115" customFormat="1" ht="53.25" customHeight="1" spans="1:21">
      <c r="A5" s="121" t="s">
        <v>242</v>
      </c>
      <c r="B5" s="121" t="s">
        <v>243</v>
      </c>
      <c r="C5" s="121" t="s">
        <v>244</v>
      </c>
      <c r="D5" s="121"/>
      <c r="E5" s="121"/>
      <c r="F5" s="121"/>
      <c r="G5" s="121" t="s">
        <v>245</v>
      </c>
      <c r="H5" s="121" t="s">
        <v>246</v>
      </c>
      <c r="I5" s="121" t="s">
        <v>247</v>
      </c>
      <c r="J5" s="121" t="s">
        <v>248</v>
      </c>
      <c r="K5" s="121" t="s">
        <v>245</v>
      </c>
      <c r="L5" s="121" t="s">
        <v>249</v>
      </c>
      <c r="M5" s="121" t="s">
        <v>250</v>
      </c>
      <c r="N5" s="121" t="s">
        <v>251</v>
      </c>
      <c r="O5" s="121" t="s">
        <v>252</v>
      </c>
      <c r="P5" s="121" t="s">
        <v>253</v>
      </c>
      <c r="Q5" s="121" t="s">
        <v>254</v>
      </c>
      <c r="R5" s="121" t="s">
        <v>255</v>
      </c>
      <c r="S5" s="121" t="s">
        <v>256</v>
      </c>
      <c r="T5" s="121" t="s">
        <v>257</v>
      </c>
      <c r="U5" s="121" t="s">
        <v>258</v>
      </c>
    </row>
    <row r="6" s="115" customFormat="1" ht="22.9" customHeight="1" spans="1:21">
      <c r="A6" s="121"/>
      <c r="B6" s="121"/>
      <c r="C6" s="121"/>
      <c r="D6" s="121"/>
      <c r="E6" s="121" t="s">
        <v>245</v>
      </c>
      <c r="F6" s="122">
        <f>F7</f>
        <v>2103.37</v>
      </c>
      <c r="G6" s="122">
        <f t="shared" ref="G6:M6" si="0">G7</f>
        <v>881.21</v>
      </c>
      <c r="H6" s="122">
        <f t="shared" si="0"/>
        <v>796.78</v>
      </c>
      <c r="I6" s="122">
        <f t="shared" si="0"/>
        <v>84.43</v>
      </c>
      <c r="J6" s="122">
        <f t="shared" si="0"/>
        <v>0</v>
      </c>
      <c r="K6" s="128">
        <f t="shared" si="0"/>
        <v>1222.16</v>
      </c>
      <c r="L6" s="128">
        <f t="shared" si="0"/>
        <v>163.48</v>
      </c>
      <c r="M6" s="128">
        <f t="shared" si="0"/>
        <v>1058.68</v>
      </c>
      <c r="N6" s="122"/>
      <c r="O6" s="122"/>
      <c r="P6" s="122"/>
      <c r="Q6" s="122"/>
      <c r="R6" s="122"/>
      <c r="S6" s="122"/>
      <c r="T6" s="122"/>
      <c r="U6" s="122"/>
    </row>
    <row r="7" s="115" customFormat="1" ht="22.9" customHeight="1" spans="1:21">
      <c r="A7" s="121"/>
      <c r="B7" s="121"/>
      <c r="C7" s="121"/>
      <c r="D7" s="121" t="s">
        <v>155</v>
      </c>
      <c r="E7" s="121" t="s">
        <v>259</v>
      </c>
      <c r="F7" s="122">
        <f>F8</f>
        <v>2103.37</v>
      </c>
      <c r="G7" s="122">
        <f t="shared" ref="G7:M7" si="1">G8</f>
        <v>881.21</v>
      </c>
      <c r="H7" s="122">
        <f t="shared" si="1"/>
        <v>796.78</v>
      </c>
      <c r="I7" s="122">
        <f t="shared" si="1"/>
        <v>84.43</v>
      </c>
      <c r="J7" s="122">
        <f t="shared" si="1"/>
        <v>0</v>
      </c>
      <c r="K7" s="128">
        <f t="shared" si="1"/>
        <v>1222.16</v>
      </c>
      <c r="L7" s="128">
        <f t="shared" si="1"/>
        <v>163.48</v>
      </c>
      <c r="M7" s="128">
        <f t="shared" si="1"/>
        <v>1058.68</v>
      </c>
      <c r="N7" s="122"/>
      <c r="O7" s="122"/>
      <c r="P7" s="122"/>
      <c r="Q7" s="122"/>
      <c r="R7" s="122"/>
      <c r="S7" s="122"/>
      <c r="T7" s="122"/>
      <c r="U7" s="122"/>
    </row>
    <row r="8" s="115" customFormat="1" ht="22.9" customHeight="1" spans="1:21">
      <c r="A8" s="123"/>
      <c r="B8" s="123"/>
      <c r="C8" s="123"/>
      <c r="D8" s="123" t="s">
        <v>157</v>
      </c>
      <c r="E8" s="123" t="s">
        <v>260</v>
      </c>
      <c r="F8" s="122">
        <f>F9+F10+F11+F12+F13+F14+F15+F16+F17+F18+F19+F20</f>
        <v>2103.37</v>
      </c>
      <c r="G8" s="122">
        <f t="shared" ref="G8:M8" si="2">G9+G10+G11+G12+G13+G14+G15+G16+G17+G18+G19+G20</f>
        <v>881.21</v>
      </c>
      <c r="H8" s="122">
        <f t="shared" si="2"/>
        <v>796.78</v>
      </c>
      <c r="I8" s="122">
        <f t="shared" si="2"/>
        <v>84.43</v>
      </c>
      <c r="J8" s="122">
        <f t="shared" si="2"/>
        <v>0</v>
      </c>
      <c r="K8" s="122">
        <f t="shared" si="2"/>
        <v>1222.16</v>
      </c>
      <c r="L8" s="122">
        <f t="shared" si="2"/>
        <v>163.48</v>
      </c>
      <c r="M8" s="122">
        <f t="shared" si="2"/>
        <v>1058.68</v>
      </c>
      <c r="N8" s="122"/>
      <c r="O8" s="122"/>
      <c r="P8" s="122"/>
      <c r="Q8" s="122"/>
      <c r="R8" s="122"/>
      <c r="S8" s="122"/>
      <c r="T8" s="122"/>
      <c r="U8" s="122"/>
    </row>
    <row r="9" s="116" customFormat="1" ht="25.5" customHeight="1" spans="1:21">
      <c r="A9" s="124">
        <v>201</v>
      </c>
      <c r="B9" s="124" t="s">
        <v>171</v>
      </c>
      <c r="C9" s="124" t="s">
        <v>172</v>
      </c>
      <c r="D9" s="89" t="s">
        <v>261</v>
      </c>
      <c r="E9" s="125" t="s">
        <v>262</v>
      </c>
      <c r="F9" s="126">
        <v>48.51</v>
      </c>
      <c r="G9" s="127"/>
      <c r="H9" s="127"/>
      <c r="I9" s="127"/>
      <c r="J9" s="127"/>
      <c r="K9" s="140">
        <f>L9+M9+N9+O9+P9+Q9+R9+S9+T9+U9</f>
        <v>48.51</v>
      </c>
      <c r="L9" s="127"/>
      <c r="M9" s="127">
        <v>48.51</v>
      </c>
      <c r="N9" s="127"/>
      <c r="O9" s="127"/>
      <c r="P9" s="127"/>
      <c r="Q9" s="127"/>
      <c r="R9" s="127"/>
      <c r="S9" s="127"/>
      <c r="T9" s="127"/>
      <c r="U9" s="127"/>
    </row>
    <row r="10" s="115" customFormat="1" ht="22.9" customHeight="1" spans="1:21">
      <c r="A10" s="89" t="s">
        <v>174</v>
      </c>
      <c r="B10" s="89" t="s">
        <v>175</v>
      </c>
      <c r="C10" s="89" t="s">
        <v>175</v>
      </c>
      <c r="D10" s="89" t="s">
        <v>261</v>
      </c>
      <c r="E10" s="89" t="s">
        <v>263</v>
      </c>
      <c r="F10" s="128">
        <v>79.6</v>
      </c>
      <c r="G10" s="128">
        <v>79.6</v>
      </c>
      <c r="H10" s="128">
        <v>79.6</v>
      </c>
      <c r="I10" s="128"/>
      <c r="J10" s="128"/>
      <c r="K10" s="140">
        <f t="shared" ref="K10:K20" si="3">L10+M10+N10+O10+P10+Q10+R10+S10+T10+U10</f>
        <v>0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</row>
    <row r="11" s="115" customFormat="1" ht="22.9" customHeight="1" spans="1:21">
      <c r="A11" s="89" t="s">
        <v>174</v>
      </c>
      <c r="B11" s="89" t="s">
        <v>172</v>
      </c>
      <c r="C11" s="89" t="s">
        <v>172</v>
      </c>
      <c r="D11" s="89" t="s">
        <v>261</v>
      </c>
      <c r="E11" s="89" t="s">
        <v>264</v>
      </c>
      <c r="F11" s="128">
        <v>4.97</v>
      </c>
      <c r="G11" s="128">
        <v>4.97</v>
      </c>
      <c r="H11" s="128">
        <v>4.97</v>
      </c>
      <c r="I11" s="128"/>
      <c r="J11" s="128"/>
      <c r="K11" s="140">
        <f t="shared" si="3"/>
        <v>0</v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="115" customFormat="1" ht="22.9" customHeight="1" spans="1:21">
      <c r="A12" s="89" t="s">
        <v>178</v>
      </c>
      <c r="B12" s="89" t="s">
        <v>179</v>
      </c>
      <c r="C12" s="89" t="s">
        <v>180</v>
      </c>
      <c r="D12" s="89" t="s">
        <v>261</v>
      </c>
      <c r="E12" s="89" t="s">
        <v>265</v>
      </c>
      <c r="F12" s="128">
        <v>47.26</v>
      </c>
      <c r="G12" s="128">
        <v>47.26</v>
      </c>
      <c r="H12" s="128">
        <v>47.26</v>
      </c>
      <c r="I12" s="128"/>
      <c r="J12" s="128"/>
      <c r="K12" s="140">
        <f t="shared" si="3"/>
        <v>0</v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</row>
    <row r="13" ht="25.5" customHeight="1" spans="1:21">
      <c r="A13" s="129" t="s">
        <v>182</v>
      </c>
      <c r="B13" s="129" t="s">
        <v>171</v>
      </c>
      <c r="C13" s="129" t="s">
        <v>172</v>
      </c>
      <c r="D13" s="89" t="s">
        <v>261</v>
      </c>
      <c r="E13" s="130" t="s">
        <v>266</v>
      </c>
      <c r="F13" s="131">
        <v>393.35</v>
      </c>
      <c r="G13" s="130"/>
      <c r="H13" s="130"/>
      <c r="I13" s="130"/>
      <c r="J13" s="130"/>
      <c r="K13" s="140">
        <f t="shared" si="3"/>
        <v>393.35</v>
      </c>
      <c r="L13" s="130"/>
      <c r="M13" s="130">
        <v>393.35</v>
      </c>
      <c r="N13" s="130"/>
      <c r="O13" s="130"/>
      <c r="P13" s="130"/>
      <c r="Q13" s="130"/>
      <c r="R13" s="130"/>
      <c r="S13" s="130"/>
      <c r="T13" s="130"/>
      <c r="U13" s="127"/>
    </row>
    <row r="14" ht="25.5" customHeight="1" spans="1:21">
      <c r="A14" s="129" t="s">
        <v>182</v>
      </c>
      <c r="B14" s="129" t="s">
        <v>172</v>
      </c>
      <c r="C14" s="129" t="s">
        <v>172</v>
      </c>
      <c r="D14" s="89" t="s">
        <v>261</v>
      </c>
      <c r="E14" s="130" t="s">
        <v>267</v>
      </c>
      <c r="F14" s="131">
        <v>60.07</v>
      </c>
      <c r="G14" s="130"/>
      <c r="H14" s="130"/>
      <c r="I14" s="130"/>
      <c r="J14" s="130"/>
      <c r="K14" s="140">
        <f t="shared" si="3"/>
        <v>60.07</v>
      </c>
      <c r="L14" s="130"/>
      <c r="M14" s="130">
        <v>60.07</v>
      </c>
      <c r="N14" s="130"/>
      <c r="O14" s="130"/>
      <c r="P14" s="130"/>
      <c r="Q14" s="130"/>
      <c r="R14" s="130"/>
      <c r="S14" s="130"/>
      <c r="T14" s="130"/>
      <c r="U14" s="127"/>
    </row>
    <row r="15" s="115" customFormat="1" ht="22.9" customHeight="1" spans="1:21">
      <c r="A15" s="89" t="s">
        <v>185</v>
      </c>
      <c r="B15" s="89" t="s">
        <v>180</v>
      </c>
      <c r="C15" s="89" t="s">
        <v>180</v>
      </c>
      <c r="D15" s="89" t="s">
        <v>261</v>
      </c>
      <c r="E15" s="89" t="s">
        <v>268</v>
      </c>
      <c r="F15" s="128">
        <f>SUM(G15+K15)</f>
        <v>1289.53</v>
      </c>
      <c r="G15" s="128">
        <f>SUM(H15:J15)</f>
        <v>689.68</v>
      </c>
      <c r="H15" s="128">
        <v>605.25</v>
      </c>
      <c r="I15" s="128">
        <v>84.43</v>
      </c>
      <c r="J15" s="128"/>
      <c r="K15" s="140">
        <f t="shared" si="3"/>
        <v>599.85</v>
      </c>
      <c r="L15" s="128">
        <v>163.48</v>
      </c>
      <c r="M15" s="128">
        <v>436.37</v>
      </c>
      <c r="N15" s="128"/>
      <c r="O15" s="128"/>
      <c r="P15" s="128"/>
      <c r="Q15" s="128"/>
      <c r="R15" s="128"/>
      <c r="S15" s="128"/>
      <c r="T15" s="128"/>
      <c r="U15" s="128"/>
    </row>
    <row r="16" s="115" customFormat="1" ht="25.5" customHeight="1" spans="1:21">
      <c r="A16" s="95">
        <v>212</v>
      </c>
      <c r="B16" s="95" t="s">
        <v>180</v>
      </c>
      <c r="C16" s="95">
        <v>99</v>
      </c>
      <c r="D16" s="89" t="s">
        <v>261</v>
      </c>
      <c r="E16" s="132" t="s">
        <v>269</v>
      </c>
      <c r="F16" s="131">
        <v>55.93</v>
      </c>
      <c r="G16" s="131"/>
      <c r="H16" s="131"/>
      <c r="I16" s="131"/>
      <c r="J16" s="131"/>
      <c r="K16" s="140">
        <f t="shared" si="3"/>
        <v>55.93</v>
      </c>
      <c r="L16" s="131"/>
      <c r="M16" s="131">
        <v>55.93</v>
      </c>
      <c r="N16" s="131"/>
      <c r="O16" s="131"/>
      <c r="P16" s="131"/>
      <c r="Q16" s="131"/>
      <c r="R16" s="131"/>
      <c r="S16" s="131"/>
      <c r="T16" s="131"/>
      <c r="U16" s="127"/>
    </row>
    <row r="17" s="115" customFormat="1" ht="25.5" customHeight="1" spans="1:21">
      <c r="A17" s="95">
        <v>212</v>
      </c>
      <c r="B17" s="95">
        <v>99</v>
      </c>
      <c r="C17" s="95">
        <v>99</v>
      </c>
      <c r="D17" s="89" t="s">
        <v>261</v>
      </c>
      <c r="E17" s="133" t="s">
        <v>270</v>
      </c>
      <c r="F17" s="131">
        <v>2.07</v>
      </c>
      <c r="G17" s="131"/>
      <c r="H17" s="131"/>
      <c r="I17" s="131"/>
      <c r="J17" s="131"/>
      <c r="K17" s="140">
        <f t="shared" si="3"/>
        <v>2.07</v>
      </c>
      <c r="L17" s="131"/>
      <c r="M17" s="131">
        <v>2.07</v>
      </c>
      <c r="N17" s="131"/>
      <c r="O17" s="131"/>
      <c r="P17" s="131"/>
      <c r="Q17" s="131"/>
      <c r="R17" s="131"/>
      <c r="S17" s="131"/>
      <c r="T17" s="131"/>
      <c r="U17" s="127"/>
    </row>
    <row r="18" s="115" customFormat="1" ht="25.5" customHeight="1" spans="1:21">
      <c r="A18" s="134">
        <v>212</v>
      </c>
      <c r="B18" s="134" t="s">
        <v>189</v>
      </c>
      <c r="C18" s="134" t="s">
        <v>171</v>
      </c>
      <c r="D18" s="89" t="s">
        <v>261</v>
      </c>
      <c r="E18" s="132" t="s">
        <v>271</v>
      </c>
      <c r="F18" s="131">
        <v>56.58</v>
      </c>
      <c r="G18" s="131"/>
      <c r="H18" s="131"/>
      <c r="I18" s="131"/>
      <c r="J18" s="131"/>
      <c r="K18" s="140">
        <f t="shared" si="3"/>
        <v>56.58</v>
      </c>
      <c r="L18" s="131"/>
      <c r="M18" s="131">
        <v>56.58</v>
      </c>
      <c r="N18" s="131"/>
      <c r="O18" s="131"/>
      <c r="P18" s="131"/>
      <c r="Q18" s="131"/>
      <c r="R18" s="131"/>
      <c r="S18" s="131"/>
      <c r="T18" s="131"/>
      <c r="U18" s="127"/>
    </row>
    <row r="19" s="115" customFormat="1" ht="25.5" customHeight="1" spans="1:21">
      <c r="A19" s="135" t="s">
        <v>185</v>
      </c>
      <c r="B19" s="135" t="s">
        <v>191</v>
      </c>
      <c r="C19" s="135" t="s">
        <v>180</v>
      </c>
      <c r="D19" s="136" t="s">
        <v>261</v>
      </c>
      <c r="E19" s="137" t="s">
        <v>272</v>
      </c>
      <c r="F19" s="138">
        <v>5.8</v>
      </c>
      <c r="G19" s="138"/>
      <c r="H19" s="138"/>
      <c r="I19" s="138"/>
      <c r="J19" s="138"/>
      <c r="K19" s="141">
        <f t="shared" si="3"/>
        <v>5.8</v>
      </c>
      <c r="L19" s="138"/>
      <c r="M19" s="138">
        <v>5.8</v>
      </c>
      <c r="N19" s="138"/>
      <c r="O19" s="138"/>
      <c r="P19" s="138"/>
      <c r="Q19" s="138"/>
      <c r="R19" s="138"/>
      <c r="S19" s="138"/>
      <c r="T19" s="138"/>
      <c r="U19" s="142"/>
    </row>
    <row r="20" s="115" customFormat="1" ht="22.9" customHeight="1" spans="1:21">
      <c r="A20" s="95" t="s">
        <v>193</v>
      </c>
      <c r="B20" s="95" t="s">
        <v>194</v>
      </c>
      <c r="C20" s="95" t="s">
        <v>180</v>
      </c>
      <c r="D20" s="95" t="s">
        <v>261</v>
      </c>
      <c r="E20" s="95" t="s">
        <v>273</v>
      </c>
      <c r="F20" s="139">
        <v>59.7</v>
      </c>
      <c r="G20" s="139">
        <v>59.7</v>
      </c>
      <c r="H20" s="139">
        <v>59.7</v>
      </c>
      <c r="I20" s="139"/>
      <c r="J20" s="139"/>
      <c r="K20" s="140">
        <f t="shared" si="3"/>
        <v>0</v>
      </c>
      <c r="L20" s="139"/>
      <c r="M20" s="139"/>
      <c r="N20" s="139"/>
      <c r="O20" s="139"/>
      <c r="P20" s="139"/>
      <c r="Q20" s="139"/>
      <c r="R20" s="139"/>
      <c r="S20" s="139"/>
      <c r="T20" s="139"/>
      <c r="U20" s="13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" workbookViewId="0">
      <selection activeCell="B11" sqref="B11"/>
    </sheetView>
  </sheetViews>
  <sheetFormatPr defaultColWidth="10" defaultRowHeight="14.4" outlineLevelCol="4"/>
  <cols>
    <col min="1" max="1" width="24.6296296296296" style="100" customWidth="1"/>
    <col min="2" max="2" width="16" style="100" customWidth="1"/>
    <col min="3" max="4" width="22.25" style="100" customWidth="1"/>
    <col min="5" max="5" width="0.12962962962963" style="100" customWidth="1"/>
    <col min="6" max="6" width="9.75" style="100" customWidth="1"/>
    <col min="7" max="16384" width="10" style="100"/>
  </cols>
  <sheetData>
    <row r="1" ht="16.35" customHeight="1" spans="1:4">
      <c r="A1" s="101"/>
      <c r="D1" s="102" t="s">
        <v>274</v>
      </c>
    </row>
    <row r="2" ht="31.9" customHeight="1" spans="1:4">
      <c r="A2" s="103" t="s">
        <v>12</v>
      </c>
      <c r="B2" s="103"/>
      <c r="C2" s="103"/>
      <c r="D2" s="103"/>
    </row>
    <row r="3" s="99" customFormat="1" ht="18.95" customHeight="1" spans="1:5">
      <c r="A3" s="104" t="s">
        <v>32</v>
      </c>
      <c r="B3" s="104"/>
      <c r="C3" s="104"/>
      <c r="D3" s="105" t="s">
        <v>33</v>
      </c>
      <c r="E3" s="106"/>
    </row>
    <row r="4" s="99" customFormat="1" ht="20.25" customHeight="1" spans="1:5">
      <c r="A4" s="107" t="s">
        <v>34</v>
      </c>
      <c r="B4" s="107"/>
      <c r="C4" s="107" t="s">
        <v>35</v>
      </c>
      <c r="D4" s="107"/>
      <c r="E4" s="106"/>
    </row>
    <row r="5" s="99" customFormat="1" ht="20.25" customHeight="1" spans="1:5">
      <c r="A5" s="107" t="s">
        <v>36</v>
      </c>
      <c r="B5" s="107" t="s">
        <v>37</v>
      </c>
      <c r="C5" s="107" t="s">
        <v>36</v>
      </c>
      <c r="D5" s="107" t="s">
        <v>37</v>
      </c>
      <c r="E5" s="106"/>
    </row>
    <row r="6" s="99" customFormat="1" ht="20.25" customHeight="1" spans="1:5">
      <c r="A6" s="108" t="s">
        <v>275</v>
      </c>
      <c r="B6" s="109">
        <f>B7+B10</f>
        <v>1476.39</v>
      </c>
      <c r="C6" s="108" t="s">
        <v>276</v>
      </c>
      <c r="D6" s="110">
        <v>2103.37</v>
      </c>
      <c r="E6" s="106"/>
    </row>
    <row r="7" s="99" customFormat="1" ht="20.25" customHeight="1" spans="1:5">
      <c r="A7" s="111" t="s">
        <v>277</v>
      </c>
      <c r="B7" s="112">
        <f>B8+B9</f>
        <v>1476.39</v>
      </c>
      <c r="C7" s="111" t="s">
        <v>42</v>
      </c>
      <c r="D7" s="113">
        <v>48.51</v>
      </c>
      <c r="E7" s="106"/>
    </row>
    <row r="8" s="99" customFormat="1" ht="20.25" customHeight="1" spans="1:5">
      <c r="A8" s="111" t="s">
        <v>278</v>
      </c>
      <c r="B8" s="112">
        <v>1468.39</v>
      </c>
      <c r="C8" s="111" t="s">
        <v>46</v>
      </c>
      <c r="D8" s="113"/>
      <c r="E8" s="106"/>
    </row>
    <row r="9" s="99" customFormat="1" ht="31.15" customHeight="1" spans="1:5">
      <c r="A9" s="111" t="s">
        <v>49</v>
      </c>
      <c r="B9" s="112">
        <v>8</v>
      </c>
      <c r="C9" s="111" t="s">
        <v>50</v>
      </c>
      <c r="D9" s="113"/>
      <c r="E9" s="106"/>
    </row>
    <row r="10" s="99" customFormat="1" ht="20.25" customHeight="1" spans="1:5">
      <c r="A10" s="111" t="s">
        <v>279</v>
      </c>
      <c r="B10" s="112"/>
      <c r="C10" s="111" t="s">
        <v>54</v>
      </c>
      <c r="D10" s="113"/>
      <c r="E10" s="106"/>
    </row>
    <row r="11" s="99" customFormat="1" ht="20.25" customHeight="1" spans="1:5">
      <c r="A11" s="111" t="s">
        <v>280</v>
      </c>
      <c r="B11" s="112"/>
      <c r="C11" s="111" t="s">
        <v>58</v>
      </c>
      <c r="D11" s="113"/>
      <c r="E11" s="106"/>
    </row>
    <row r="12" s="99" customFormat="1" ht="20.25" customHeight="1" spans="1:5">
      <c r="A12" s="111" t="s">
        <v>281</v>
      </c>
      <c r="B12" s="112"/>
      <c r="C12" s="111" t="s">
        <v>62</v>
      </c>
      <c r="D12" s="113"/>
      <c r="E12" s="106"/>
    </row>
    <row r="13" s="99" customFormat="1" ht="20.25" customHeight="1" spans="1:5">
      <c r="A13" s="108" t="s">
        <v>282</v>
      </c>
      <c r="B13" s="109">
        <f>SUM(B14:B15)</f>
        <v>626.98</v>
      </c>
      <c r="C13" s="111" t="s">
        <v>66</v>
      </c>
      <c r="D13" s="113"/>
      <c r="E13" s="106"/>
    </row>
    <row r="14" s="99" customFormat="1" ht="20.25" customHeight="1" spans="1:5">
      <c r="A14" s="111" t="s">
        <v>277</v>
      </c>
      <c r="B14" s="112">
        <v>564.6</v>
      </c>
      <c r="C14" s="111" t="s">
        <v>70</v>
      </c>
      <c r="D14" s="113">
        <v>84.570444</v>
      </c>
      <c r="E14" s="106"/>
    </row>
    <row r="15" s="99" customFormat="1" ht="20.25" customHeight="1" spans="1:5">
      <c r="A15" s="111" t="s">
        <v>279</v>
      </c>
      <c r="B15" s="112">
        <v>62.38</v>
      </c>
      <c r="C15" s="111" t="s">
        <v>74</v>
      </c>
      <c r="D15" s="113"/>
      <c r="E15" s="106"/>
    </row>
    <row r="16" s="99" customFormat="1" ht="20.25" customHeight="1" spans="1:5">
      <c r="A16" s="111" t="s">
        <v>280</v>
      </c>
      <c r="B16" s="112"/>
      <c r="C16" s="111" t="s">
        <v>78</v>
      </c>
      <c r="D16" s="113">
        <v>47.259954</v>
      </c>
      <c r="E16" s="106"/>
    </row>
    <row r="17" s="99" customFormat="1" ht="20.25" customHeight="1" spans="1:5">
      <c r="A17" s="111" t="s">
        <v>281</v>
      </c>
      <c r="B17" s="112"/>
      <c r="C17" s="111" t="s">
        <v>82</v>
      </c>
      <c r="D17" s="113">
        <v>453.42</v>
      </c>
      <c r="E17" s="106"/>
    </row>
    <row r="18" s="99" customFormat="1" ht="20.25" customHeight="1" spans="1:5">
      <c r="A18" s="111"/>
      <c r="B18" s="112"/>
      <c r="C18" s="111" t="s">
        <v>86</v>
      </c>
      <c r="D18" s="113">
        <v>1409.91</v>
      </c>
      <c r="E18" s="106"/>
    </row>
    <row r="19" s="99" customFormat="1" ht="20.25" customHeight="1" spans="1:5">
      <c r="A19" s="111"/>
      <c r="B19" s="111"/>
      <c r="C19" s="111" t="s">
        <v>90</v>
      </c>
      <c r="D19" s="113"/>
      <c r="E19" s="106"/>
    </row>
    <row r="20" s="99" customFormat="1" ht="20.25" customHeight="1" spans="1:5">
      <c r="A20" s="111"/>
      <c r="B20" s="111"/>
      <c r="C20" s="111" t="s">
        <v>94</v>
      </c>
      <c r="D20" s="113"/>
      <c r="E20" s="106"/>
    </row>
    <row r="21" s="99" customFormat="1" ht="20.25" customHeight="1" spans="1:5">
      <c r="A21" s="111"/>
      <c r="B21" s="111"/>
      <c r="C21" s="111" t="s">
        <v>98</v>
      </c>
      <c r="D21" s="113"/>
      <c r="E21" s="106"/>
    </row>
    <row r="22" s="99" customFormat="1" ht="20.25" customHeight="1" spans="1:5">
      <c r="A22" s="111"/>
      <c r="B22" s="111"/>
      <c r="C22" s="111" t="s">
        <v>101</v>
      </c>
      <c r="D22" s="113"/>
      <c r="E22" s="106"/>
    </row>
    <row r="23" s="99" customFormat="1" ht="20.25" customHeight="1" spans="1:5">
      <c r="A23" s="111"/>
      <c r="B23" s="111"/>
      <c r="C23" s="111" t="s">
        <v>104</v>
      </c>
      <c r="D23" s="113"/>
      <c r="E23" s="106"/>
    </row>
    <row r="24" s="99" customFormat="1" ht="20.25" customHeight="1" spans="1:5">
      <c r="A24" s="111"/>
      <c r="B24" s="111"/>
      <c r="C24" s="111" t="s">
        <v>106</v>
      </c>
      <c r="D24" s="113"/>
      <c r="E24" s="106"/>
    </row>
    <row r="25" s="99" customFormat="1" ht="20.25" customHeight="1" spans="1:5">
      <c r="A25" s="111"/>
      <c r="B25" s="111"/>
      <c r="C25" s="111" t="s">
        <v>108</v>
      </c>
      <c r="D25" s="113"/>
      <c r="E25" s="106"/>
    </row>
    <row r="26" s="99" customFormat="1" ht="20.25" customHeight="1" spans="1:5">
      <c r="A26" s="111"/>
      <c r="B26" s="111"/>
      <c r="C26" s="111" t="s">
        <v>110</v>
      </c>
      <c r="D26" s="113">
        <v>59.696784</v>
      </c>
      <c r="E26" s="106"/>
    </row>
    <row r="27" s="99" customFormat="1" ht="20.25" customHeight="1" spans="1:5">
      <c r="A27" s="111"/>
      <c r="B27" s="111"/>
      <c r="C27" s="111" t="s">
        <v>112</v>
      </c>
      <c r="D27" s="113"/>
      <c r="E27" s="106"/>
    </row>
    <row r="28" s="99" customFormat="1" ht="20.25" customHeight="1" spans="1:5">
      <c r="A28" s="111"/>
      <c r="B28" s="111"/>
      <c r="C28" s="111" t="s">
        <v>114</v>
      </c>
      <c r="D28" s="113"/>
      <c r="E28" s="106"/>
    </row>
    <row r="29" s="99" customFormat="1" ht="20.25" customHeight="1" spans="1:5">
      <c r="A29" s="111"/>
      <c r="B29" s="111"/>
      <c r="C29" s="111" t="s">
        <v>116</v>
      </c>
      <c r="D29" s="113"/>
      <c r="E29" s="106"/>
    </row>
    <row r="30" s="99" customFormat="1" ht="20.25" customHeight="1" spans="1:5">
      <c r="A30" s="111"/>
      <c r="B30" s="111"/>
      <c r="C30" s="111" t="s">
        <v>118</v>
      </c>
      <c r="D30" s="113"/>
      <c r="E30" s="106"/>
    </row>
    <row r="31" s="99" customFormat="1" ht="20.25" customHeight="1" spans="1:5">
      <c r="A31" s="111"/>
      <c r="B31" s="111"/>
      <c r="C31" s="111" t="s">
        <v>120</v>
      </c>
      <c r="D31" s="113"/>
      <c r="E31" s="106"/>
    </row>
    <row r="32" s="99" customFormat="1" ht="20.25" customHeight="1" spans="1:5">
      <c r="A32" s="111"/>
      <c r="B32" s="111"/>
      <c r="C32" s="111" t="s">
        <v>122</v>
      </c>
      <c r="D32" s="113"/>
      <c r="E32" s="106"/>
    </row>
    <row r="33" s="99" customFormat="1" ht="20.25" customHeight="1" spans="1:5">
      <c r="A33" s="111"/>
      <c r="B33" s="111"/>
      <c r="C33" s="111" t="s">
        <v>124</v>
      </c>
      <c r="D33" s="113"/>
      <c r="E33" s="106"/>
    </row>
    <row r="34" s="99" customFormat="1" ht="20.25" customHeight="1" spans="1:5">
      <c r="A34" s="111"/>
      <c r="B34" s="111"/>
      <c r="C34" s="111" t="s">
        <v>125</v>
      </c>
      <c r="D34" s="113"/>
      <c r="E34" s="106"/>
    </row>
    <row r="35" s="99" customFormat="1" ht="20.25" customHeight="1" spans="1:5">
      <c r="A35" s="111"/>
      <c r="B35" s="111"/>
      <c r="C35" s="111" t="s">
        <v>126</v>
      </c>
      <c r="D35" s="113"/>
      <c r="E35" s="106"/>
    </row>
    <row r="36" s="99" customFormat="1" ht="20.25" customHeight="1" spans="1:5">
      <c r="A36" s="111"/>
      <c r="B36" s="111"/>
      <c r="C36" s="111" t="s">
        <v>127</v>
      </c>
      <c r="D36" s="113"/>
      <c r="E36" s="106"/>
    </row>
    <row r="37" s="99" customFormat="1" ht="20.25" customHeight="1" spans="1:5">
      <c r="A37" s="111"/>
      <c r="B37" s="111"/>
      <c r="C37" s="111"/>
      <c r="D37" s="111"/>
      <c r="E37" s="106"/>
    </row>
    <row r="38" s="99" customFormat="1" ht="20.25" customHeight="1" spans="1:5">
      <c r="A38" s="108"/>
      <c r="B38" s="108"/>
      <c r="C38" s="108" t="s">
        <v>283</v>
      </c>
      <c r="D38" s="109"/>
      <c r="E38" s="104"/>
    </row>
    <row r="39" s="99" customFormat="1" ht="20.25" customHeight="1" spans="1:5">
      <c r="A39" s="108"/>
      <c r="B39" s="114"/>
      <c r="C39" s="108"/>
      <c r="D39" s="108"/>
      <c r="E39" s="104"/>
    </row>
    <row r="40" s="99" customFormat="1" ht="20.25" customHeight="1" spans="1:5">
      <c r="A40" s="107" t="s">
        <v>284</v>
      </c>
      <c r="B40" s="109">
        <f>SUM(B6+B13)</f>
        <v>2103.37</v>
      </c>
      <c r="C40" s="107" t="s">
        <v>285</v>
      </c>
      <c r="D40" s="110">
        <f>SUM(D6+D38)</f>
        <v>2103.37</v>
      </c>
      <c r="E40" s="10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pane ySplit="6" topLeftCell="A9" activePane="bottomLeft" state="frozen"/>
      <selection/>
      <selection pane="bottomLeft" activeCell="G7" sqref="G7"/>
    </sheetView>
  </sheetViews>
  <sheetFormatPr defaultColWidth="10" defaultRowHeight="14.4"/>
  <cols>
    <col min="1" max="1" width="3.62962962962963" style="49" customWidth="1"/>
    <col min="2" max="2" width="4.87962962962963" style="49" customWidth="1"/>
    <col min="3" max="3" width="4.75" style="49" customWidth="1"/>
    <col min="4" max="4" width="14.6296296296296" style="50" customWidth="1"/>
    <col min="5" max="5" width="24.8796296296296" style="50" customWidth="1"/>
    <col min="6" max="6" width="14" style="49" customWidth="1"/>
    <col min="7" max="7" width="11.5" style="49" customWidth="1"/>
    <col min="8" max="8" width="9.12962962962963" style="49" customWidth="1"/>
    <col min="9" max="9" width="10.5" style="49" customWidth="1"/>
    <col min="10" max="10" width="11.3796296296296" style="49" customWidth="1"/>
    <col min="11" max="11" width="15.8796296296296" style="49" customWidth="1"/>
    <col min="12" max="16384" width="10" style="49"/>
  </cols>
  <sheetData>
    <row r="1" ht="16.35" customHeight="1" spans="1:11">
      <c r="A1" s="51"/>
      <c r="D1" s="52"/>
      <c r="K1" s="51" t="s">
        <v>286</v>
      </c>
    </row>
    <row r="2" ht="43.15" customHeight="1" spans="1:11">
      <c r="A2" s="53" t="s">
        <v>13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="46" customFormat="1" ht="24.2" customHeight="1" spans="1:11">
      <c r="A3" s="54" t="s">
        <v>32</v>
      </c>
      <c r="B3" s="54"/>
      <c r="C3" s="54"/>
      <c r="D3" s="54"/>
      <c r="E3" s="54"/>
      <c r="F3" s="54"/>
      <c r="G3" s="54"/>
      <c r="H3" s="54"/>
      <c r="I3" s="54"/>
      <c r="J3" s="97" t="s">
        <v>33</v>
      </c>
      <c r="K3" s="97"/>
    </row>
    <row r="4" s="46" customFormat="1" ht="19.9" customHeight="1" spans="1:11">
      <c r="A4" s="55" t="s">
        <v>160</v>
      </c>
      <c r="B4" s="55"/>
      <c r="C4" s="55"/>
      <c r="D4" s="56" t="s">
        <v>161</v>
      </c>
      <c r="E4" s="56" t="s">
        <v>162</v>
      </c>
      <c r="F4" s="55" t="s">
        <v>137</v>
      </c>
      <c r="G4" s="55" t="s">
        <v>163</v>
      </c>
      <c r="H4" s="55"/>
      <c r="I4" s="55"/>
      <c r="J4" s="55"/>
      <c r="K4" s="55" t="s">
        <v>164</v>
      </c>
    </row>
    <row r="5" s="46" customFormat="1" ht="17.25" customHeight="1" spans="1:11">
      <c r="A5" s="55"/>
      <c r="B5" s="55"/>
      <c r="C5" s="55"/>
      <c r="D5" s="56"/>
      <c r="E5" s="56"/>
      <c r="F5" s="55"/>
      <c r="G5" s="55" t="s">
        <v>139</v>
      </c>
      <c r="H5" s="55" t="s">
        <v>287</v>
      </c>
      <c r="I5" s="55"/>
      <c r="J5" s="55" t="s">
        <v>288</v>
      </c>
      <c r="K5" s="55"/>
    </row>
    <row r="6" s="46" customFormat="1" ht="24.2" customHeight="1" spans="1:11">
      <c r="A6" s="55" t="s">
        <v>168</v>
      </c>
      <c r="B6" s="55" t="s">
        <v>169</v>
      </c>
      <c r="C6" s="55" t="s">
        <v>170</v>
      </c>
      <c r="D6" s="56"/>
      <c r="E6" s="56"/>
      <c r="F6" s="55"/>
      <c r="G6" s="55"/>
      <c r="H6" s="55" t="s">
        <v>289</v>
      </c>
      <c r="I6" s="55" t="s">
        <v>208</v>
      </c>
      <c r="J6" s="55"/>
      <c r="K6" s="55"/>
    </row>
    <row r="7" s="46" customFormat="1" ht="22.9" customHeight="1" spans="1:11">
      <c r="A7" s="57"/>
      <c r="B7" s="57"/>
      <c r="C7" s="57"/>
      <c r="D7" s="56"/>
      <c r="E7" s="56" t="s">
        <v>137</v>
      </c>
      <c r="F7" s="58">
        <f>SUM(F8)</f>
        <v>2040.99</v>
      </c>
      <c r="G7" s="58">
        <f>SUM(H7:J7)</f>
        <v>881.21</v>
      </c>
      <c r="H7" s="58">
        <f>SUM(H8)</f>
        <v>796.78</v>
      </c>
      <c r="I7" s="58"/>
      <c r="J7" s="58">
        <f>SUM(J8)</f>
        <v>84.43</v>
      </c>
      <c r="K7" s="58">
        <f>SUM(K8)</f>
        <v>1159.78</v>
      </c>
    </row>
    <row r="8" s="46" customFormat="1" ht="22.9" customHeight="1" spans="1:11">
      <c r="A8" s="57"/>
      <c r="B8" s="57"/>
      <c r="C8" s="57"/>
      <c r="D8" s="59">
        <v>412001</v>
      </c>
      <c r="E8" s="59" t="s">
        <v>158</v>
      </c>
      <c r="F8" s="58">
        <f>SUM(F9+F12+F17+F20+F24+F30)</f>
        <v>2040.99</v>
      </c>
      <c r="G8" s="58">
        <f>SUM(H8:J8)</f>
        <v>881.21</v>
      </c>
      <c r="H8" s="58">
        <f>SUM(H9+H12+H17+H20+H24+H30)</f>
        <v>796.78</v>
      </c>
      <c r="I8" s="58"/>
      <c r="J8" s="58">
        <f>SUM(J9+J12+J17+J20+J24+J30)</f>
        <v>84.43</v>
      </c>
      <c r="K8" s="58">
        <f>SUM(K9+K12+K17+K20+K24+K30)</f>
        <v>1159.78</v>
      </c>
    </row>
    <row r="9" s="47" customFormat="1" ht="25.5" customHeight="1" spans="1:11">
      <c r="A9" s="60">
        <v>201</v>
      </c>
      <c r="B9" s="61"/>
      <c r="C9" s="62"/>
      <c r="D9" s="63">
        <v>201</v>
      </c>
      <c r="E9" s="64" t="s">
        <v>214</v>
      </c>
      <c r="F9" s="65">
        <f>SUM(F11)</f>
        <v>48.51</v>
      </c>
      <c r="G9" s="65"/>
      <c r="H9" s="65"/>
      <c r="I9" s="65"/>
      <c r="J9" s="65"/>
      <c r="K9" s="65">
        <f t="shared" ref="K9" si="0">SUM(K11)</f>
        <v>48.51</v>
      </c>
    </row>
    <row r="10" s="47" customFormat="1" ht="25.5" customHeight="1" spans="1:11">
      <c r="A10" s="62">
        <v>201</v>
      </c>
      <c r="B10" s="61" t="s">
        <v>171</v>
      </c>
      <c r="C10" s="62"/>
      <c r="D10" s="63">
        <v>20103</v>
      </c>
      <c r="E10" s="64" t="s">
        <v>290</v>
      </c>
      <c r="F10" s="65">
        <v>48.51</v>
      </c>
      <c r="G10" s="65"/>
      <c r="H10" s="65"/>
      <c r="I10" s="65"/>
      <c r="J10" s="65"/>
      <c r="K10" s="65">
        <v>48.51</v>
      </c>
    </row>
    <row r="11" s="48" customFormat="1" ht="25.5" customHeight="1" spans="1:11">
      <c r="A11" s="66">
        <v>201</v>
      </c>
      <c r="B11" s="66" t="s">
        <v>171</v>
      </c>
      <c r="C11" s="66" t="s">
        <v>172</v>
      </c>
      <c r="D11" s="67">
        <v>2010399</v>
      </c>
      <c r="E11" s="68" t="s">
        <v>291</v>
      </c>
      <c r="F11" s="69">
        <v>48.51</v>
      </c>
      <c r="G11" s="70"/>
      <c r="H11" s="70"/>
      <c r="I11" s="70"/>
      <c r="J11" s="70"/>
      <c r="K11" s="70">
        <v>48.51</v>
      </c>
    </row>
    <row r="12" s="46" customFormat="1" ht="22.9" customHeight="1" spans="1:11">
      <c r="A12" s="55" t="s">
        <v>174</v>
      </c>
      <c r="B12" s="55"/>
      <c r="C12" s="55"/>
      <c r="D12" s="71">
        <v>208</v>
      </c>
      <c r="E12" s="56" t="s">
        <v>292</v>
      </c>
      <c r="F12" s="58">
        <f>SUM(F13+F15)</f>
        <v>84.57</v>
      </c>
      <c r="G12" s="58">
        <f>SUM(H12+J12)</f>
        <v>84.57</v>
      </c>
      <c r="H12" s="58">
        <f t="shared" ref="H12" si="1">SUM(H13+H15)</f>
        <v>84.57</v>
      </c>
      <c r="I12" s="58"/>
      <c r="J12" s="58"/>
      <c r="K12" s="98"/>
    </row>
    <row r="13" s="46" customFormat="1" ht="22.9" customHeight="1" spans="1:11">
      <c r="A13" s="55" t="s">
        <v>174</v>
      </c>
      <c r="B13" s="72" t="s">
        <v>175</v>
      </c>
      <c r="C13" s="55"/>
      <c r="D13" s="71">
        <v>20805</v>
      </c>
      <c r="E13" s="56" t="s">
        <v>293</v>
      </c>
      <c r="F13" s="58">
        <v>79.6</v>
      </c>
      <c r="G13" s="58">
        <f t="shared" ref="G13:G32" si="2">SUM(H13+J13)</f>
        <v>79.6</v>
      </c>
      <c r="H13" s="58">
        <v>79.6</v>
      </c>
      <c r="I13" s="58"/>
      <c r="J13" s="58"/>
      <c r="K13" s="58"/>
    </row>
    <row r="14" s="46" customFormat="1" ht="22.9" customHeight="1" spans="1:11">
      <c r="A14" s="73" t="s">
        <v>174</v>
      </c>
      <c r="B14" s="73" t="s">
        <v>175</v>
      </c>
      <c r="C14" s="73" t="s">
        <v>175</v>
      </c>
      <c r="D14" s="74">
        <v>2080505</v>
      </c>
      <c r="E14" s="75" t="s">
        <v>294</v>
      </c>
      <c r="F14" s="76">
        <v>79.6</v>
      </c>
      <c r="G14" s="58">
        <f t="shared" si="2"/>
        <v>79.6</v>
      </c>
      <c r="H14" s="76">
        <v>79.6</v>
      </c>
      <c r="I14" s="76"/>
      <c r="J14" s="76"/>
      <c r="K14" s="76"/>
    </row>
    <row r="15" s="46" customFormat="1" ht="22.9" customHeight="1" spans="1:11">
      <c r="A15" s="55" t="s">
        <v>174</v>
      </c>
      <c r="B15" s="72" t="s">
        <v>172</v>
      </c>
      <c r="C15" s="55"/>
      <c r="D15" s="71">
        <v>20899</v>
      </c>
      <c r="E15" s="56" t="s">
        <v>218</v>
      </c>
      <c r="F15" s="58">
        <v>4.97</v>
      </c>
      <c r="G15" s="58">
        <f t="shared" si="2"/>
        <v>4.97</v>
      </c>
      <c r="H15" s="58">
        <v>4.97</v>
      </c>
      <c r="I15" s="58"/>
      <c r="J15" s="58"/>
      <c r="K15" s="58"/>
    </row>
    <row r="16" s="46" customFormat="1" ht="22.9" customHeight="1" spans="1:11">
      <c r="A16" s="73" t="s">
        <v>174</v>
      </c>
      <c r="B16" s="73" t="s">
        <v>172</v>
      </c>
      <c r="C16" s="73" t="s">
        <v>172</v>
      </c>
      <c r="D16" s="74">
        <v>2089999</v>
      </c>
      <c r="E16" s="75" t="s">
        <v>295</v>
      </c>
      <c r="F16" s="76">
        <v>4.97</v>
      </c>
      <c r="G16" s="58">
        <f t="shared" si="2"/>
        <v>4.97</v>
      </c>
      <c r="H16" s="76">
        <v>4.97</v>
      </c>
      <c r="I16" s="76"/>
      <c r="J16" s="76"/>
      <c r="K16" s="76"/>
    </row>
    <row r="17" s="46" customFormat="1" ht="22.9" customHeight="1" spans="1:11">
      <c r="A17" s="55" t="s">
        <v>178</v>
      </c>
      <c r="B17" s="55"/>
      <c r="C17" s="55"/>
      <c r="D17" s="71">
        <v>210</v>
      </c>
      <c r="E17" s="56" t="s">
        <v>296</v>
      </c>
      <c r="F17" s="76">
        <v>47.26</v>
      </c>
      <c r="G17" s="58">
        <f t="shared" si="2"/>
        <v>47.26</v>
      </c>
      <c r="H17" s="76">
        <v>47.26</v>
      </c>
      <c r="I17" s="58"/>
      <c r="J17" s="58"/>
      <c r="K17" s="58"/>
    </row>
    <row r="18" s="46" customFormat="1" ht="22.9" customHeight="1" spans="1:11">
      <c r="A18" s="55" t="s">
        <v>178</v>
      </c>
      <c r="B18" s="72" t="s">
        <v>179</v>
      </c>
      <c r="C18" s="55"/>
      <c r="D18" s="71">
        <v>21011</v>
      </c>
      <c r="E18" s="56" t="s">
        <v>297</v>
      </c>
      <c r="F18" s="76">
        <v>47.26</v>
      </c>
      <c r="G18" s="58">
        <f t="shared" si="2"/>
        <v>47.26</v>
      </c>
      <c r="H18" s="76">
        <v>47.26</v>
      </c>
      <c r="I18" s="58"/>
      <c r="J18" s="58"/>
      <c r="K18" s="58"/>
    </row>
    <row r="19" s="46" customFormat="1" ht="22.9" customHeight="1" spans="1:11">
      <c r="A19" s="77" t="s">
        <v>178</v>
      </c>
      <c r="B19" s="77" t="s">
        <v>179</v>
      </c>
      <c r="C19" s="77" t="s">
        <v>180</v>
      </c>
      <c r="D19" s="78">
        <v>2101101</v>
      </c>
      <c r="E19" s="79" t="s">
        <v>298</v>
      </c>
      <c r="F19" s="80">
        <v>47.26</v>
      </c>
      <c r="G19" s="58">
        <f t="shared" si="2"/>
        <v>47.26</v>
      </c>
      <c r="H19" s="80">
        <v>47.26</v>
      </c>
      <c r="I19" s="80"/>
      <c r="J19" s="80"/>
      <c r="K19" s="80"/>
    </row>
    <row r="20" s="47" customFormat="1" ht="22.9" customHeight="1" spans="1:11">
      <c r="A20" s="62">
        <v>211</v>
      </c>
      <c r="B20" s="62"/>
      <c r="C20" s="62"/>
      <c r="D20" s="64">
        <v>211</v>
      </c>
      <c r="E20" s="64" t="s">
        <v>221</v>
      </c>
      <c r="F20" s="81">
        <f>SUM(F22+F23)</f>
        <v>453.42</v>
      </c>
      <c r="G20" s="58"/>
      <c r="H20" s="81"/>
      <c r="I20" s="81"/>
      <c r="J20" s="81"/>
      <c r="K20" s="81">
        <f t="shared" ref="K20" si="3">SUM(K22+K23)</f>
        <v>453.42</v>
      </c>
    </row>
    <row r="21" s="46" customFormat="1" ht="25.5" customHeight="1" spans="1:11">
      <c r="A21" s="82" t="s">
        <v>182</v>
      </c>
      <c r="B21" s="82" t="s">
        <v>171</v>
      </c>
      <c r="C21" s="83"/>
      <c r="D21" s="63">
        <v>21103</v>
      </c>
      <c r="E21" s="84" t="s">
        <v>299</v>
      </c>
      <c r="F21" s="85">
        <f>SUM(F22:F23)</f>
        <v>453.42</v>
      </c>
      <c r="G21" s="58"/>
      <c r="H21" s="85"/>
      <c r="I21" s="85"/>
      <c r="J21" s="85"/>
      <c r="K21" s="85">
        <f>SUM(K22:K23)</f>
        <v>453.42</v>
      </c>
    </row>
    <row r="22" s="48" customFormat="1" ht="25.5" customHeight="1" spans="1:11">
      <c r="A22" s="66" t="s">
        <v>182</v>
      </c>
      <c r="B22" s="66" t="s">
        <v>171</v>
      </c>
      <c r="C22" s="66" t="s">
        <v>172</v>
      </c>
      <c r="D22" s="86">
        <v>2110399</v>
      </c>
      <c r="E22" s="67" t="s">
        <v>183</v>
      </c>
      <c r="F22" s="69">
        <v>393.35</v>
      </c>
      <c r="G22" s="58"/>
      <c r="H22" s="70"/>
      <c r="I22" s="70"/>
      <c r="J22" s="70"/>
      <c r="K22" s="70">
        <v>393.35</v>
      </c>
    </row>
    <row r="23" s="48" customFormat="1" ht="25.5" customHeight="1" spans="1:11">
      <c r="A23" s="66" t="s">
        <v>182</v>
      </c>
      <c r="B23" s="66" t="s">
        <v>172</v>
      </c>
      <c r="C23" s="66" t="s">
        <v>172</v>
      </c>
      <c r="D23" s="67">
        <v>2119999</v>
      </c>
      <c r="E23" s="67" t="s">
        <v>184</v>
      </c>
      <c r="F23" s="69">
        <v>60.07</v>
      </c>
      <c r="G23" s="58"/>
      <c r="H23" s="70"/>
      <c r="I23" s="70"/>
      <c r="J23" s="70"/>
      <c r="K23" s="70">
        <v>60.07</v>
      </c>
    </row>
    <row r="24" s="46" customFormat="1" ht="22.9" customHeight="1" spans="1:11">
      <c r="A24" s="55" t="s">
        <v>185</v>
      </c>
      <c r="B24" s="55"/>
      <c r="C24" s="55"/>
      <c r="D24" s="71">
        <v>212</v>
      </c>
      <c r="E24" s="56" t="s">
        <v>300</v>
      </c>
      <c r="F24" s="58">
        <f>SUM(F25+F28)</f>
        <v>1347.53</v>
      </c>
      <c r="G24" s="58">
        <f>SUM(G25+G28)</f>
        <v>689.68</v>
      </c>
      <c r="H24" s="58">
        <f>SUM(H25+H28)</f>
        <v>605.25</v>
      </c>
      <c r="I24" s="58"/>
      <c r="J24" s="58">
        <f>SUM(J25+J28)</f>
        <v>84.43</v>
      </c>
      <c r="K24" s="58">
        <f>SUM(K25+K28)</f>
        <v>657.85</v>
      </c>
    </row>
    <row r="25" s="46" customFormat="1" ht="22.9" customHeight="1" spans="1:11">
      <c r="A25" s="55" t="s">
        <v>185</v>
      </c>
      <c r="B25" s="72" t="s">
        <v>180</v>
      </c>
      <c r="C25" s="55"/>
      <c r="D25" s="71">
        <v>21201</v>
      </c>
      <c r="E25" s="56" t="s">
        <v>301</v>
      </c>
      <c r="F25" s="58">
        <f>F26+F27</f>
        <v>1345.46</v>
      </c>
      <c r="G25" s="58">
        <f>G26+G27</f>
        <v>689.68</v>
      </c>
      <c r="H25" s="58">
        <f>H26+H27</f>
        <v>605.25</v>
      </c>
      <c r="I25" s="58"/>
      <c r="J25" s="58">
        <f>J26+J27</f>
        <v>84.43</v>
      </c>
      <c r="K25" s="58">
        <f>K26+K27</f>
        <v>655.78</v>
      </c>
    </row>
    <row r="26" s="48" customFormat="1" ht="22.9" customHeight="1" spans="1:11">
      <c r="A26" s="87" t="s">
        <v>185</v>
      </c>
      <c r="B26" s="87" t="s">
        <v>180</v>
      </c>
      <c r="C26" s="87" t="s">
        <v>180</v>
      </c>
      <c r="D26" s="88">
        <v>2120101</v>
      </c>
      <c r="E26" s="89" t="s">
        <v>186</v>
      </c>
      <c r="F26" s="90">
        <f>SUM(G26+K26)</f>
        <v>1289.53</v>
      </c>
      <c r="G26" s="58">
        <f t="shared" si="2"/>
        <v>689.68</v>
      </c>
      <c r="H26" s="91">
        <v>605.25</v>
      </c>
      <c r="I26" s="87"/>
      <c r="J26" s="91">
        <v>84.43</v>
      </c>
      <c r="K26" s="48">
        <v>599.85</v>
      </c>
    </row>
    <row r="27" s="48" customFormat="1" ht="25.5" customHeight="1" spans="1:11">
      <c r="A27" s="92">
        <v>212</v>
      </c>
      <c r="B27" s="92" t="s">
        <v>180</v>
      </c>
      <c r="C27" s="92">
        <v>99</v>
      </c>
      <c r="D27" s="86">
        <v>2120199</v>
      </c>
      <c r="E27" s="93" t="s">
        <v>187</v>
      </c>
      <c r="F27" s="69">
        <v>55.93</v>
      </c>
      <c r="G27" s="58"/>
      <c r="H27" s="69"/>
      <c r="I27" s="69"/>
      <c r="J27" s="69"/>
      <c r="K27" s="69">
        <v>55.93</v>
      </c>
    </row>
    <row r="28" s="48" customFormat="1" ht="25.5" customHeight="1" spans="1:11">
      <c r="A28" s="94" t="s">
        <v>185</v>
      </c>
      <c r="B28" s="94" t="s">
        <v>172</v>
      </c>
      <c r="C28" s="94"/>
      <c r="D28" s="86">
        <v>21299</v>
      </c>
      <c r="E28" s="95" t="s">
        <v>188</v>
      </c>
      <c r="F28" s="69">
        <f>F29</f>
        <v>2.07</v>
      </c>
      <c r="G28" s="58"/>
      <c r="H28" s="69"/>
      <c r="I28" s="69"/>
      <c r="J28" s="69"/>
      <c r="K28" s="69">
        <v>2.07</v>
      </c>
    </row>
    <row r="29" s="48" customFormat="1" ht="25.5" customHeight="1" spans="1:11">
      <c r="A29" s="92">
        <v>212</v>
      </c>
      <c r="B29" s="92">
        <v>99</v>
      </c>
      <c r="C29" s="92">
        <v>99</v>
      </c>
      <c r="D29" s="86">
        <v>2129999</v>
      </c>
      <c r="E29" s="95" t="s">
        <v>188</v>
      </c>
      <c r="F29" s="69">
        <v>2.07</v>
      </c>
      <c r="G29" s="58"/>
      <c r="H29" s="69"/>
      <c r="I29" s="69"/>
      <c r="J29" s="69"/>
      <c r="K29" s="69">
        <v>2.07</v>
      </c>
    </row>
    <row r="30" s="46" customFormat="1" ht="22.9" customHeight="1" spans="1:11">
      <c r="A30" s="55" t="s">
        <v>193</v>
      </c>
      <c r="B30" s="55"/>
      <c r="C30" s="55"/>
      <c r="D30" s="56">
        <v>221</v>
      </c>
      <c r="E30" s="56" t="s">
        <v>302</v>
      </c>
      <c r="F30" s="58">
        <v>59.7</v>
      </c>
      <c r="G30" s="58">
        <f t="shared" si="2"/>
        <v>59.7</v>
      </c>
      <c r="H30" s="58">
        <v>59.7</v>
      </c>
      <c r="I30" s="58"/>
      <c r="J30" s="58"/>
      <c r="K30" s="58"/>
    </row>
    <row r="31" s="46" customFormat="1" ht="22.9" customHeight="1" spans="1:11">
      <c r="A31" s="55" t="s">
        <v>193</v>
      </c>
      <c r="B31" s="72" t="s">
        <v>194</v>
      </c>
      <c r="C31" s="55"/>
      <c r="D31" s="56">
        <v>22102</v>
      </c>
      <c r="E31" s="56" t="s">
        <v>303</v>
      </c>
      <c r="F31" s="58">
        <v>59.696784</v>
      </c>
      <c r="G31" s="58">
        <f t="shared" si="2"/>
        <v>59.696784</v>
      </c>
      <c r="H31" s="58">
        <v>59.696784</v>
      </c>
      <c r="I31" s="58"/>
      <c r="J31" s="58"/>
      <c r="K31" s="58"/>
    </row>
    <row r="32" s="46" customFormat="1" ht="22.9" customHeight="1" spans="1:11">
      <c r="A32" s="73" t="s">
        <v>193</v>
      </c>
      <c r="B32" s="73" t="s">
        <v>194</v>
      </c>
      <c r="C32" s="73" t="s">
        <v>180</v>
      </c>
      <c r="D32" s="96">
        <v>2210201</v>
      </c>
      <c r="E32" s="75" t="s">
        <v>304</v>
      </c>
      <c r="F32" s="76">
        <v>59.696784</v>
      </c>
      <c r="G32" s="58">
        <f t="shared" si="2"/>
        <v>59.696784</v>
      </c>
      <c r="H32" s="76">
        <v>59.696784</v>
      </c>
      <c r="I32" s="76"/>
      <c r="J32" s="76"/>
      <c r="K32" s="7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 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2023-02-16T07:30:00Z</dcterms:created>
  <cp:lastPrinted>2023-03-01T01:54:00Z</cp:lastPrinted>
  <dcterms:modified xsi:type="dcterms:W3CDTF">2024-07-17T07:29:44Z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D6F60BD35A6440E4B7AE41766CDC0423_13</vt:lpwstr>
  </property>
  <property fmtid="{D5CDD505-2E9C-101B-9397-08002B2CF9AE}" pid="3" name="KSOProductBuildVer">
    <vt:lpwstr>2052-12.1.0.17147</vt:lpwstr>
  </property>
</Properties>
</file>