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1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6" r:id="rId10"/>
    <sheet name="9工资福利(政府预算)" sheetId="10" r:id="rId11"/>
    <sheet name="10工资福利" sheetId="11" r:id="rId12"/>
    <sheet name="11个人家庭(政府预算)" sheetId="12" r:id="rId13"/>
    <sheet name="12个人家庭" sheetId="13" r:id="rId14"/>
    <sheet name="13商品服务(政府预算)" sheetId="14" r:id="rId15"/>
    <sheet name="14商品服务" sheetId="15" r:id="rId16"/>
    <sheet name="15三公" sheetId="16" r:id="rId17"/>
    <sheet name="16政府性基金" sheetId="17" r:id="rId18"/>
    <sheet name="17政府性基金(政府预算)" sheetId="18" r:id="rId19"/>
    <sheet name="18政府性基金（部门预算）" sheetId="19" r:id="rId20"/>
    <sheet name="19国有资本经营预算" sheetId="20" r:id="rId21"/>
    <sheet name="20财政专户管理资金" sheetId="21" r:id="rId22"/>
    <sheet name="21专项清单" sheetId="22" r:id="rId23"/>
    <sheet name="22项目支出绩效目标表" sheetId="23" r:id="rId24"/>
    <sheet name="23整体支出绩效目标表" sheetId="24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<sst xmlns="http://schemas.openxmlformats.org/spreadsheetml/2006/main" count="1444" uniqueCount="520">
  <si>
    <t>2023年部门预算公开表</t>
  </si>
  <si>
    <t>单位编码：</t>
  </si>
  <si>
    <t>425001</t>
  </si>
  <si>
    <t>单位名称：</t>
  </si>
  <si>
    <t>湖南省岳阳县大云山国家森林公园管理处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</si>
  <si>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</si>
  <si>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</si>
  <si>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</si>
  <si>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</si>
  <si>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</si>
  <si>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</si>
  <si>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</si>
  <si>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</si>
  <si>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</si>
  <si>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</si>
  <si>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</si>
  <si>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</si>
  <si>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</si>
  <si>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</si>
  <si>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</si>
  <si>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</si>
  <si>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</si>
  <si>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</si>
  <si>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</si>
  <si>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</si>
  <si>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</si>
  <si>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</si>
  <si>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</si>
  <si>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</si>
  <si>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整体支出绩效目标表</t>
  </si>
  <si>
    <t>部门公开表01</t>
  </si>
  <si>
    <t>单位：425001-岳阳县大云山国家森林公园管理处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</si>
  <si>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</si>
  <si>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</si>
  <si>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</si>
  <si>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</si>
  <si>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</si>
  <si>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</si>
  <si>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</si>
  <si>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</si>
  <si>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</si>
  <si>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</si>
  <si>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</si>
  <si>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</si>
  <si>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</si>
  <si>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</si>
  <si>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</si>
  <si>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</si>
  <si>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</si>
  <si>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</si>
  <si>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</si>
  <si>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</si>
  <si>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</si>
  <si>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</si>
  <si>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</si>
  <si>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</si>
  <si>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</si>
  <si>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</si>
  <si>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</si>
  <si>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</si>
  <si>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</si>
  <si>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</si>
  <si>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</si>
  <si>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</si>
  <si>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</si>
  <si>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</si>
  <si>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</si>
  <si>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</si>
  <si>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</si>
  <si>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</si>
  <si>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</si>
  <si>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</si>
  <si>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</si>
  <si>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</si>
  <si>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</si>
  <si>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</si>
  <si>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</si>
  <si>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</si>
  <si>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</si>
  <si>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</si>
  <si>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</si>
  <si>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</si>
  <si>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</si>
  <si>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</si>
  <si>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</si>
  <si>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</si>
  <si>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</si>
  <si>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</si>
  <si>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</si>
  <si>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</si>
  <si>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</si>
  <si>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</si>
  <si>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</si>
  <si>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</si>
  <si>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</si>
  <si>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</si>
  <si>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</si>
  <si>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</si>
  <si>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</si>
  <si>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</si>
  <si>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</si>
  <si>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</si>
  <si>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</si>
  <si>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</si>
  <si>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</si>
  <si>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</si>
  <si>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</si>
  <si>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</si>
  <si>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</si>
  <si>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</si>
  <si>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</si>
  <si>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</si>
  <si>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</si>
  <si>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</si>
  <si>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</si>
  <si>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</si>
  <si>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</si>
  <si>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</si>
  <si>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</si>
  <si>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</si>
  <si>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</si>
  <si>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</si>
  <si>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</si>
  <si>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</si>
  <si>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</si>
  <si>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</si>
  <si>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</si>
  <si>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</si>
  <si>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</si>
  <si>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</si>
  <si>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</si>
  <si>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</si>
  <si>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</si>
  <si>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</si>
  <si>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</si>
  <si>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</si>
  <si>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</si>
  <si>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</si>
  <si>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</si>
  <si>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</si>
  <si>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</si>
  <si>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</si>
  <si>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</si>
  <si>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</si>
  <si>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</si>
  <si>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</si>
  <si>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</si>
  <si>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</si>
  <si>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</si>
  <si>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</si>
  <si>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</si>
  <si>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</si>
  <si>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</si>
  <si>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</si>
  <si>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425</t>
  </si>
  <si>
    <t>岳阳县大云山国家森林公园管理处</t>
  </si>
  <si>
    <t xml:space="preserve">  425001</t>
  </si>
  <si>
    <t xml:space="preserve">  湖南省岳阳县大云山国家森林公园管理处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</si>
  <si>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</si>
  <si>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</si>
  <si>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</si>
  <si>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</si>
  <si>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</si>
  <si>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</si>
  <si>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</si>
  <si>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</si>
  <si>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</si>
  <si>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</si>
  <si>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</si>
  <si>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</si>
  <si>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01</t>
  </si>
  <si>
    <t xml:space="preserve">    其他文化和旅游支出</t>
  </si>
  <si>
    <t>208</t>
  </si>
  <si>
    <t>05</t>
  </si>
  <si>
    <t xml:space="preserve">    2080505</t>
  </si>
  <si>
    <t xml:space="preserve">    机关事业单位基本养老保险缴费支出</t>
  </si>
  <si>
    <t>99</t>
  </si>
  <si>
    <t xml:space="preserve">    2089999</t>
  </si>
  <si>
    <t xml:space="preserve">    其他社会保障和就业支出</t>
  </si>
  <si>
    <t>210</t>
  </si>
  <si>
    <t>11</t>
  </si>
  <si>
    <t>02</t>
  </si>
  <si>
    <t xml:space="preserve">    2101102</t>
  </si>
  <si>
    <t xml:space="preserve">    事业单位医疗</t>
  </si>
  <si>
    <t>213</t>
  </si>
  <si>
    <t xml:space="preserve">    2130201</t>
  </si>
  <si>
    <t xml:space="preserve">    行政运行</t>
  </si>
  <si>
    <t>07</t>
  </si>
  <si>
    <t xml:space="preserve">    2130207</t>
  </si>
  <si>
    <t xml:space="preserve">    森林资源管理</t>
  </si>
  <si>
    <t>221</t>
  </si>
  <si>
    <t xml:space="preserve">    2210201</t>
  </si>
  <si>
    <t xml:space="preserve">    住房公积金</t>
  </si>
  <si>
    <t xml:space="preserve">    用于社会福利的彩票公益金支出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</si>
  <si>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</si>
  <si>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</si>
  <si>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</si>
  <si>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</si>
  <si>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</si>
  <si>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</si>
  <si>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</si>
  <si>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</si>
  <si>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</si>
  <si>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</si>
  <si>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</si>
  <si>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</si>
  <si>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</si>
  <si>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</si>
  <si>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</si>
  <si>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</si>
  <si>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</si>
  <si>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</si>
  <si>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425001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</si>
  <si>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</si>
  <si>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</si>
  <si>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</si>
  <si>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</si>
  <si>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</si>
  <si>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</si>
  <si>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</si>
  <si>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</si>
  <si>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</si>
  <si>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</si>
  <si>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</si>
  <si>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</si>
  <si>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</si>
  <si>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</si>
  <si>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</si>
  <si>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</si>
  <si>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</si>
  <si>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</si>
  <si>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</si>
  <si>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</si>
  <si>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</si>
  <si>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</si>
  <si>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部门公开表07</t>
  </si>
  <si>
    <t>人员经费</t>
  </si>
  <si>
    <t>公用经费</t>
  </si>
  <si>
    <t xml:space="preserve">     2080505</t>
  </si>
  <si>
    <t xml:space="preserve">     2089999</t>
  </si>
  <si>
    <t xml:space="preserve">     2101102</t>
  </si>
  <si>
    <t xml:space="preserve">     2130201</t>
  </si>
  <si>
    <t xml:space="preserve">     2130207</t>
  </si>
  <si>
    <t xml:space="preserve">     2210201</t>
  </si>
  <si>
    <t>部门公开表08</t>
  </si>
  <si>
    <t>单位：425001_湖南省岳阳县大云山国家森林公园管理处</t>
  </si>
  <si>
    <t>单位：万元</t>
  </si>
  <si>
    <t>部门预算支出经济分类科目</t>
  </si>
  <si>
    <t>本年一般公共预算基本支出</t>
  </si>
  <si>
    <t>科目代码</t>
  </si>
  <si>
    <t>301</t>
  </si>
  <si>
    <t xml:space="preserve">  30108</t>
  </si>
  <si>
    <t xml:space="preserve">  机关事业单位基本养老保险缴费</t>
  </si>
  <si>
    <t xml:space="preserve">  30112</t>
  </si>
  <si>
    <t xml:space="preserve">  其他社会保障缴费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</si>
  <si>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</si>
  <si>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</si>
  <si>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</si>
  <si>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</si>
  <si>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30103</t>
  </si>
  <si>
    <t xml:space="preserve">  奖金</t>
  </si>
  <si>
    <t xml:space="preserve">  30102</t>
  </si>
  <si>
    <t xml:space="preserve">  津贴补贴</t>
  </si>
  <si>
    <t xml:space="preserve">  30101</t>
  </si>
  <si>
    <t xml:space="preserve">  基本工资</t>
  </si>
  <si>
    <t xml:space="preserve">  30107</t>
  </si>
  <si>
    <t xml:space="preserve">  绩效工资</t>
  </si>
  <si>
    <t xml:space="preserve">  30113</t>
  </si>
  <si>
    <t xml:space="preserve">  住房公积金</t>
  </si>
  <si>
    <t>302</t>
  </si>
  <si>
    <t>商品和服务支出</t>
  </si>
  <si>
    <t xml:space="preserve">  30204</t>
  </si>
  <si>
    <t xml:space="preserve">  手续费</t>
  </si>
  <si>
    <t xml:space="preserve">  30239</t>
  </si>
  <si>
    <t xml:space="preserve">  其他交通费用</t>
  </si>
  <si>
    <t xml:space="preserve">  30217</t>
  </si>
  <si>
    <t xml:space="preserve">  公务接待费</t>
  </si>
  <si>
    <t xml:space="preserve">  30216</t>
  </si>
  <si>
    <t xml:space="preserve">  培训费</t>
  </si>
  <si>
    <t xml:space="preserve">  30213</t>
  </si>
  <si>
    <t xml:space="preserve">  维修（护）费</t>
  </si>
  <si>
    <t xml:space="preserve">  30211</t>
  </si>
  <si>
    <t xml:space="preserve">  差旅费</t>
  </si>
  <si>
    <t xml:space="preserve">  30207</t>
  </si>
  <si>
    <t xml:space="preserve">  邮电费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</si>
  <si>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</si>
  <si>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</si>
  <si>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</si>
  <si>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</si>
  <si>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30206</t>
  </si>
  <si>
    <t xml:space="preserve">  电费</t>
  </si>
  <si>
    <t>注：如本表格为空，则表示本年度未安排此项目。</t>
  </si>
  <si>
    <t>部门公开表09</t>
  </si>
  <si>
    <t>工资奖金津补贴</t>
  </si>
  <si>
    <t>社会保障缴费</t>
  </si>
  <si>
    <t>住房公积金</t>
  </si>
  <si>
    <t>其他工资福利支出</t>
  </si>
  <si>
    <t>其他对事业单位补助</t>
  </si>
  <si>
    <t>部门公开表10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</si>
  <si>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</si>
  <si>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</si>
  <si>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</si>
  <si>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</si>
  <si>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</si>
  <si>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</si>
  <si>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</si>
  <si>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</si>
  <si>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</si>
  <si>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</si>
  <si>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</si>
  <si>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</si>
  <si>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</si>
  <si>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</si>
  <si>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部门公开表11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</si>
  <si>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</si>
  <si>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</si>
  <si>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</si>
  <si>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</si>
  <si>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</si>
  <si>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</si>
  <si>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说明：本单位无2023年对个人和家庭补助支出的预算</t>
  </si>
  <si>
    <t>部门公开表12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</si>
  <si>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</si>
  <si>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</si>
  <si>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</si>
  <si>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</si>
  <si>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</si>
  <si>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</si>
  <si>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</si>
  <si>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</si>
  <si>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</si>
  <si>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部门公开表13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</si>
  <si>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</si>
  <si>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</si>
  <si>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</si>
  <si>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</si>
  <si>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</si>
  <si>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</si>
  <si>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</si>
  <si>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</si>
  <si>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</si>
  <si>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</si>
  <si>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部门公开表14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</si>
  <si>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</si>
  <si>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</si>
  <si>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</si>
  <si>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</si>
  <si>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</si>
  <si>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</si>
  <si>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</si>
  <si>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</si>
  <si>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</si>
  <si>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</si>
  <si>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</si>
  <si>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</si>
  <si>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</si>
  <si>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</si>
  <si>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</si>
  <si>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</si>
  <si>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</si>
  <si>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</si>
  <si>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</si>
  <si>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</si>
  <si>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部门公开表15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</si>
  <si>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</si>
  <si>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</si>
  <si>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</si>
  <si>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</si>
  <si>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</si>
  <si>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</si>
  <si>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</si>
  <si>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</si>
  <si>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部门公开表16</t>
  </si>
  <si>
    <t>本年政府性基金预算支出</t>
  </si>
  <si>
    <t>部门公开表17</t>
  </si>
  <si>
    <t>部门公开表18</t>
  </si>
  <si>
    <t>部门公开表19</t>
  </si>
  <si>
    <t>国有资本经营预算支出表</t>
  </si>
  <si>
    <t>本年国有资本经营预算支出</t>
  </si>
  <si>
    <t>说明：本年度本单位无国有资本经营拨款支出预算</t>
  </si>
  <si>
    <t>部门公开表20</t>
  </si>
  <si>
    <t>本年财政专户管理资金预算支出</t>
  </si>
  <si>
    <t>说明：本年度本单位无纳入专户管理的拨款支出预算</t>
  </si>
  <si>
    <t>部门公开表21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</si>
  <si>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</si>
  <si>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</si>
  <si>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</si>
  <si>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</si>
  <si>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</si>
  <si>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</si>
  <si>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</si>
  <si>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</si>
  <si>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</si>
  <si>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</si>
  <si>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</si>
  <si>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</si>
  <si>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</si>
  <si>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425001</t>
  </si>
  <si>
    <t xml:space="preserve">   会议费</t>
  </si>
  <si>
    <t xml:space="preserve">   林场管理工作经费</t>
  </si>
  <si>
    <t xml:space="preserve">   大云山国家森林公园资源保护</t>
  </si>
  <si>
    <t>文化和旅游项目</t>
  </si>
  <si>
    <t>2022年中央专项彩票公益金支持地方社会公益事业发展资金</t>
  </si>
  <si>
    <t>文化旅游发展专项（拨付岳阳县大云山二分场七山组道路改造工程资金）</t>
  </si>
  <si>
    <t>部门公开表22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</si>
  <si>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</si>
  <si>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</si>
  <si>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</si>
  <si>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</si>
  <si>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</si>
  <si>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</si>
  <si>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</si>
  <si>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</si>
  <si>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</si>
  <si>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</si>
  <si>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</si>
  <si>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</si>
  <si>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</si>
  <si>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</si>
  <si>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 xml:space="preserve">  大云山国家森林公园资源保护</t>
  </si>
  <si>
    <t>森林资源管护、森林防火，造林抚育，对森林资源病虫害和有害生物进行有效的防治</t>
  </si>
  <si>
    <t>效益指标</t>
  </si>
  <si>
    <t>生态效益指标</t>
  </si>
  <si>
    <t>森林资源保护</t>
  </si>
  <si>
    <t>良好</t>
  </si>
  <si>
    <t>生态效益</t>
  </si>
  <si>
    <t>无</t>
  </si>
  <si>
    <t>定性</t>
  </si>
  <si>
    <t>社会效益指标</t>
  </si>
  <si>
    <t>社会效益</t>
  </si>
  <si>
    <t>经济效益指标</t>
  </si>
  <si>
    <t>经济效益</t>
  </si>
  <si>
    <t>产出指标</t>
  </si>
  <si>
    <t>时效指标</t>
  </si>
  <si>
    <t>1-12</t>
  </si>
  <si>
    <t>全年</t>
  </si>
  <si>
    <t>年</t>
  </si>
  <si>
    <t>定量</t>
  </si>
  <si>
    <t>质量指标</t>
  </si>
  <si>
    <t>96</t>
  </si>
  <si>
    <t>森林覆盖率</t>
  </si>
  <si>
    <t>百分比</t>
  </si>
  <si>
    <t>数量指标</t>
  </si>
  <si>
    <t>森林资源保护面积</t>
  </si>
  <si>
    <t>1180</t>
  </si>
  <si>
    <t>公顷</t>
  </si>
  <si>
    <t>满意度指标</t>
  </si>
  <si>
    <t>服务对象满意度指标</t>
  </si>
  <si>
    <t>服务对象满意度</t>
  </si>
  <si>
    <t xml:space="preserve">	 &gt;=90%</t>
  </si>
  <si>
    <t>成本指标</t>
  </si>
  <si>
    <t>生态环境成本指标</t>
  </si>
  <si>
    <t>合理</t>
  </si>
  <si>
    <t>生态环境成本</t>
  </si>
  <si>
    <t>社会成本指标</t>
  </si>
  <si>
    <t>社会成本</t>
  </si>
  <si>
    <t>经济成本指标</t>
  </si>
  <si>
    <t>资源保护安排金额</t>
  </si>
  <si>
    <t>530000</t>
  </si>
  <si>
    <t>元</t>
  </si>
  <si>
    <t xml:space="preserve">  会议费</t>
  </si>
  <si>
    <t>职工满意度</t>
  </si>
  <si>
    <t>按职工满意度</t>
  </si>
  <si>
    <t>≥</t>
  </si>
  <si>
    <t xml:space="preserve"> 会议费</t>
  </si>
  <si>
    <t>合格</t>
  </si>
  <si>
    <t>12</t>
  </si>
  <si>
    <t>次</t>
  </si>
  <si>
    <t xml:space="preserve"> 会议费安排金额</t>
  </si>
  <si>
    <t xml:space="preserve">	 会议费安排金额</t>
  </si>
  <si>
    <t>27000</t>
  </si>
  <si>
    <t xml:space="preserve">  林场管理工作经费</t>
  </si>
  <si>
    <t>林场管理工作经费</t>
  </si>
  <si>
    <t>林场管理工作经费安排金额</t>
  </si>
  <si>
    <t>23.336374</t>
  </si>
  <si>
    <t>万元</t>
  </si>
  <si>
    <t>2</t>
  </si>
  <si>
    <t>林场管理人员补贴数量</t>
  </si>
  <si>
    <t>名</t>
  </si>
  <si>
    <t>及时拨付</t>
  </si>
  <si>
    <t>经费拨付率</t>
  </si>
  <si>
    <t>&gt;=90%</t>
  </si>
  <si>
    <t>2022年文化和旅游项目</t>
  </si>
  <si>
    <t>文化和旅游项目安排金额</t>
  </si>
  <si>
    <t>停车场及游客中心</t>
  </si>
  <si>
    <t>道路改造工程资金</t>
  </si>
  <si>
    <t>七山组道路一条</t>
  </si>
  <si>
    <t>条</t>
  </si>
  <si>
    <t>公益事业发展资金</t>
  </si>
  <si>
    <t>职工满衣服</t>
  </si>
  <si>
    <t>部门公开表23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</si>
  <si>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</si>
  <si>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</si>
  <si>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</si>
  <si>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</si>
  <si>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</si>
  <si>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</si>
  <si>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</si>
  <si>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</si>
  <si>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</si>
  <si>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</si>
  <si>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岳阳县大云山国家森林公园森林管护，发展旅游。配合旅游部门编制大云山国家森林公园旅游发展规划，并组织实施旅游开发，负责旅游设施和服务设施建设，对外招商引资工作。负责景区内宗教活动场所的协调工作和文物保护工作。</t>
  </si>
  <si>
    <t xml:space="preserve"> 数量指标</t>
  </si>
  <si>
    <t>个</t>
  </si>
  <si>
    <t>未达标酌情扣分</t>
  </si>
  <si>
    <t xml:space="preserve"> 质量指标</t>
  </si>
  <si>
    <t xml:space="preserve"> 保障单位经费正常运转</t>
  </si>
  <si>
    <t>正常运转</t>
  </si>
  <si>
    <t xml:space="preserve"> 时效指标</t>
  </si>
  <si>
    <t>12月31日</t>
  </si>
  <si>
    <t>≤12月\2023年</t>
  </si>
  <si>
    <t>月\年</t>
  </si>
  <si>
    <t>预算控制数</t>
  </si>
  <si>
    <t xml:space="preserve">效益指标 </t>
  </si>
  <si>
    <t>服务对象收入增加</t>
  </si>
  <si>
    <t>≥90%</t>
  </si>
  <si>
    <t>%</t>
  </si>
  <si>
    <t xml:space="preserve"> 可持续影响指标</t>
  </si>
  <si>
    <t xml:space="preserve"> 加快开发旅游</t>
  </si>
  <si>
    <t>加快开发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</si>
</sst>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5">
    <font>
      <sz val="11"/>
      <color indexed="8"/>
      <name val="宋体"/>
      <charset val="1"/>
      <scheme val="minor"/>
    </font>
    <font>
      <b/>
      <sz val="16"/>
      <name val="SimSun"/>
      <charset val="134"/>
    </font>
    <font>
      <b/>
      <sz val="11"/>
      <name val="SimSun"/>
      <charset val="134"/>
    </font>
    <font>
      <sz val="9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8"/>
      <name val="SimSun"/>
      <charset val="134"/>
    </font>
    <font>
      <b/>
      <sz val="17"/>
      <name val="SimSun"/>
      <charset val="134"/>
    </font>
    <font>
      <sz val="8"/>
      <name val="SimSun"/>
      <charset val="134"/>
    </font>
    <font>
      <sz val="8"/>
      <color indexed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7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6" fillId="0" borderId="0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4" xfId="0" applyNumberFormat="1" applyFont="1" applyBorder="1" applyAlignment="1">
      <alignment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" fontId="5" fillId="0" borderId="6" xfId="0" applyNumberFormat="1" applyFont="1" applyFill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4" fillId="0" borderId="2" xfId="0" applyFont="1" applyFill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vertical="center" wrapText="1"/>
    </xf>
    <xf numFmtId="4" fontId="5" fillId="0" borderId="2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49" fontId="4" fillId="3" borderId="2" xfId="0" applyNumberFormat="1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right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 wrapText="1"/>
    </xf>
    <xf numFmtId="0" fontId="10" fillId="2" borderId="6" xfId="0" applyFont="1" applyFill="1" applyBorder="1" applyAlignment="1">
      <alignment horizontal="left" vertical="center" wrapText="1"/>
    </xf>
    <xf numFmtId="4" fontId="10" fillId="2" borderId="6" xfId="0" applyNumberFormat="1" applyFont="1" applyFill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4" fontId="5" fillId="2" borderId="4" xfId="0" applyNumberFormat="1" applyFont="1" applyFill="1" applyBorder="1" applyAlignment="1">
      <alignment vertical="center" wrapText="1"/>
    </xf>
    <xf numFmtId="4" fontId="5" fillId="2" borderId="5" xfId="0" applyNumberFormat="1" applyFont="1" applyFill="1" applyBorder="1" applyAlignment="1">
      <alignment vertical="center" wrapText="1"/>
    </xf>
    <xf numFmtId="4" fontId="5" fillId="2" borderId="6" xfId="0" applyNumberFormat="1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4" fontId="10" fillId="2" borderId="1" xfId="0" applyNumberFormat="1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vertical="center" wrapText="1"/>
    </xf>
    <xf numFmtId="4" fontId="10" fillId="2" borderId="4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12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A1" sqref="A1:I1"/>
    </sheetView>
  </sheetViews>
  <sheetFormatPr defaultColWidth="10" defaultRowHeight="14.4" outlineLevelRow="7"/>
  <cols>
    <col min="1" max="1" width="3.62962962962963" customWidth="1"/>
    <col min="2" max="2" width="3.75" customWidth="1"/>
    <col min="3" max="3" width="4.62962962962963" customWidth="1"/>
    <col min="4" max="4" width="19.25" customWidth="1"/>
    <col min="5" max="11" width="9.75" customWidth="1"/>
  </cols>
  <sheetData>
    <row r="1" ht="73.35" customHeight="1" spans="1:9">
      <c r="A1" s="83" t="s">
        <v>0</v>
      </c>
      <c r="B1" s="83"/>
      <c r="C1" s="83"/>
      <c r="D1" s="83"/>
      <c r="E1" s="83"/>
      <c r="F1" s="83"/>
      <c r="G1" s="83"/>
      <c r="H1" s="83"/>
      <c r="I1" s="83"/>
    </row>
    <row r="2" ht="23.25" customHeight="1" spans="1:9">
      <c r="A2" s="15"/>
      <c r="B2" s="15"/>
      <c r="C2" s="15"/>
      <c r="D2" s="15"/>
      <c r="E2" s="15"/>
      <c r="F2" s="15"/>
      <c r="G2" s="15"/>
      <c r="H2" s="15"/>
      <c r="I2" s="15"/>
    </row>
    <row r="3" ht="21.6" customHeight="1" spans="1:9">
      <c r="A3" s="15"/>
      <c r="B3" s="15"/>
      <c r="C3" s="15"/>
      <c r="D3" s="15"/>
      <c r="E3" s="15"/>
      <c r="F3" s="15"/>
      <c r="G3" s="15"/>
      <c r="H3" s="15"/>
      <c r="I3" s="15"/>
    </row>
    <row r="4" ht="39.6" customHeight="1" spans="1:9">
      <c r="A4" s="84"/>
      <c r="B4" s="85"/>
      <c r="C4" s="3"/>
      <c r="D4" s="84" t="s">
        <v>1</v>
      </c>
      <c r="E4" s="85" t="s">
        <v>2</v>
      </c>
      <c r="F4" s="85"/>
      <c r="G4" s="85"/>
      <c r="H4" s="85"/>
      <c r="I4" s="3"/>
    </row>
    <row r="5" ht="54.4" customHeight="1" spans="1:9">
      <c r="A5" s="84"/>
      <c r="B5" s="85"/>
      <c r="C5" s="3"/>
      <c r="D5" s="84" t="s">
        <v>3</v>
      </c>
      <c r="E5" s="85" t="s">
        <v>4</v>
      </c>
      <c r="F5" s="85"/>
      <c r="G5" s="85"/>
      <c r="H5" s="85"/>
      <c r="I5" s="3"/>
    </row>
    <row r="6" ht="16.35" customHeight="1"/>
    <row r="7" ht="16.35" customHeight="1"/>
    <row r="8" ht="16.35" customHeight="1" spans="4:4">
      <c r="D8" s="3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workbookViewId="0">
      <selection activeCell="K11" sqref="K11"/>
    </sheetView>
  </sheetViews>
  <sheetFormatPr defaultColWidth="10" defaultRowHeight="14.4" outlineLevelCol="4"/>
  <cols>
    <col min="1" max="1" width="15.8796296296296" customWidth="1"/>
    <col min="2" max="2" width="26.75" customWidth="1"/>
    <col min="3" max="3" width="14.6296296296296" customWidth="1"/>
    <col min="4" max="4" width="18.6296296296296" customWidth="1"/>
    <col min="5" max="5" width="16.3796296296296" customWidth="1"/>
  </cols>
  <sheetData>
    <row r="1" ht="18.95" customHeight="1" spans="1:5">
      <c r="A1" s="3"/>
      <c r="B1" s="3"/>
      <c r="C1" s="3"/>
      <c r="D1" s="3"/>
      <c r="E1" s="20" t="s">
        <v>244</v>
      </c>
    </row>
    <row r="2" ht="40.5" customHeight="1" spans="1:5">
      <c r="A2" s="21" t="s">
        <v>14</v>
      </c>
      <c r="B2" s="21"/>
      <c r="C2" s="21"/>
      <c r="D2" s="21"/>
      <c r="E2" s="21"/>
    </row>
    <row r="3" ht="20.65" customHeight="1" spans="1:5">
      <c r="A3" s="47" t="s">
        <v>245</v>
      </c>
      <c r="B3" s="47"/>
      <c r="C3" s="47"/>
      <c r="D3" s="47"/>
      <c r="E3" s="48" t="s">
        <v>246</v>
      </c>
    </row>
    <row r="4" ht="38.85" customHeight="1" spans="1:5">
      <c r="A4" s="16" t="s">
        <v>247</v>
      </c>
      <c r="B4" s="16"/>
      <c r="C4" s="16" t="s">
        <v>248</v>
      </c>
      <c r="D4" s="16"/>
      <c r="E4" s="16"/>
    </row>
    <row r="5" ht="22.9" customHeight="1" spans="1:5">
      <c r="A5" s="16" t="s">
        <v>249</v>
      </c>
      <c r="B5" s="16" t="s">
        <v>161</v>
      </c>
      <c r="C5" s="16" t="s">
        <v>136</v>
      </c>
      <c r="D5" s="16" t="s">
        <v>236</v>
      </c>
      <c r="E5" s="16" t="s">
        <v>237</v>
      </c>
    </row>
    <row r="6" ht="26.45" customHeight="1" spans="1:5">
      <c r="A6" s="17" t="s">
        <v>250</v>
      </c>
      <c r="B6" s="17" t="s">
        <v>215</v>
      </c>
      <c r="C6" s="49">
        <f>SUM(C7:C15)</f>
        <v>208.31009</v>
      </c>
      <c r="D6" s="49">
        <f>SUM(D7:D15)</f>
        <v>208.31009</v>
      </c>
      <c r="E6" s="49"/>
    </row>
    <row r="7" ht="26.45" customHeight="1" spans="1:5">
      <c r="A7" s="50" t="s">
        <v>251</v>
      </c>
      <c r="B7" s="50" t="s">
        <v>252</v>
      </c>
      <c r="C7" s="51">
        <v>18.47904</v>
      </c>
      <c r="D7" s="51">
        <v>18.47904</v>
      </c>
      <c r="E7" s="51"/>
    </row>
    <row r="8" ht="26.45" customHeight="1" spans="1:5">
      <c r="A8" s="50" t="s">
        <v>253</v>
      </c>
      <c r="B8" s="50" t="s">
        <v>254</v>
      </c>
      <c r="C8" s="51">
        <v>1.15494</v>
      </c>
      <c r="D8" s="51">
        <v>1.15494</v>
      </c>
      <c r="E8" s="51"/>
    </row>
    <row r="9" ht="26.45" customHeight="1" spans="1:5">
      <c r="A9" s="50" t="s">
        <v>255</v>
      </c>
      <c r="B9" s="50" t="s">
        <v>256</v>
      </c>
      <c r="C9" s="51">
        <v>9.81699</v>
      </c>
      <c r="D9" s="51">
        <v>9.81699</v>
      </c>
      <c r="E9" s="51"/>
    </row>
    <row r="10" ht="26.45" customHeight="1" spans="1:5">
      <c r="A10" s="50" t="s">
        <v>257</v>
      </c>
      <c r="B10" s="50" t="s">
        <v>258</v>
      </c>
      <c r="C10" s="51">
        <v>1.15494</v>
      </c>
      <c r="D10" s="51">
        <v>1.15494</v>
      </c>
      <c r="E10" s="51"/>
    </row>
    <row r="11" ht="26.45" customHeight="1" spans="1:5">
      <c r="A11" s="50" t="s">
        <v>259</v>
      </c>
      <c r="B11" s="50" t="s">
        <v>260</v>
      </c>
      <c r="C11" s="51"/>
      <c r="D11" s="51"/>
      <c r="E11" s="51"/>
    </row>
    <row r="12" ht="26.45" customHeight="1" spans="1:5">
      <c r="A12" s="50" t="s">
        <v>261</v>
      </c>
      <c r="B12" s="50" t="s">
        <v>262</v>
      </c>
      <c r="C12" s="51">
        <v>48.3509</v>
      </c>
      <c r="D12" s="51">
        <v>48.3509</v>
      </c>
      <c r="E12" s="51"/>
    </row>
    <row r="13" ht="26.45" customHeight="1" spans="1:5">
      <c r="A13" s="50" t="s">
        <v>263</v>
      </c>
      <c r="B13" s="50" t="s">
        <v>264</v>
      </c>
      <c r="C13" s="51">
        <v>75.1692</v>
      </c>
      <c r="D13" s="51">
        <v>75.1692</v>
      </c>
      <c r="E13" s="51"/>
    </row>
    <row r="14" ht="26.45" customHeight="1" spans="1:5">
      <c r="A14" s="50" t="s">
        <v>265</v>
      </c>
      <c r="B14" s="50" t="s">
        <v>266</v>
      </c>
      <c r="C14" s="32">
        <v>40.3248</v>
      </c>
      <c r="D14" s="32">
        <v>40.3248</v>
      </c>
      <c r="E14" s="51"/>
    </row>
    <row r="15" ht="26.45" customHeight="1" spans="1:5">
      <c r="A15" s="50" t="s">
        <v>267</v>
      </c>
      <c r="B15" s="50" t="s">
        <v>268</v>
      </c>
      <c r="C15" s="51">
        <v>13.85928</v>
      </c>
      <c r="D15" s="51">
        <v>13.85928</v>
      </c>
      <c r="E15" s="51"/>
    </row>
    <row r="16" ht="26.45" customHeight="1" spans="1:5">
      <c r="A16" s="17" t="s">
        <v>269</v>
      </c>
      <c r="B16" s="17" t="s">
        <v>270</v>
      </c>
      <c r="C16" s="49">
        <f>SUM(C17:C26)</f>
        <v>23.1</v>
      </c>
      <c r="D16" s="49"/>
      <c r="E16" s="49">
        <f>SUM(E17:E26)</f>
        <v>23.1</v>
      </c>
    </row>
    <row r="17" ht="26.45" customHeight="1" spans="1:5">
      <c r="A17" s="50" t="s">
        <v>271</v>
      </c>
      <c r="B17" s="50" t="s">
        <v>272</v>
      </c>
      <c r="C17" s="51">
        <v>0.5</v>
      </c>
      <c r="D17" s="51"/>
      <c r="E17" s="51">
        <v>0.5</v>
      </c>
    </row>
    <row r="18" ht="26.45" customHeight="1" spans="1:5">
      <c r="A18" s="50" t="s">
        <v>273</v>
      </c>
      <c r="B18" s="50" t="s">
        <v>274</v>
      </c>
      <c r="C18" s="51">
        <v>12.84</v>
      </c>
      <c r="D18" s="51"/>
      <c r="E18" s="51">
        <v>12.84</v>
      </c>
    </row>
    <row r="19" ht="26.45" customHeight="1" spans="1:5">
      <c r="A19" s="50" t="s">
        <v>275</v>
      </c>
      <c r="B19" s="50" t="s">
        <v>276</v>
      </c>
      <c r="C19" s="51">
        <v>0.9</v>
      </c>
      <c r="D19" s="51"/>
      <c r="E19" s="51">
        <v>0.9</v>
      </c>
    </row>
    <row r="20" ht="26.45" customHeight="1" spans="1:5">
      <c r="A20" s="50" t="s">
        <v>277</v>
      </c>
      <c r="B20" s="50" t="s">
        <v>278</v>
      </c>
      <c r="C20" s="51">
        <v>0.5</v>
      </c>
      <c r="D20" s="51"/>
      <c r="E20" s="51">
        <v>0.5</v>
      </c>
    </row>
    <row r="21" ht="26.45" customHeight="1" spans="1:5">
      <c r="A21" s="50" t="s">
        <v>279</v>
      </c>
      <c r="B21" s="50" t="s">
        <v>280</v>
      </c>
      <c r="C21" s="51">
        <v>0.5</v>
      </c>
      <c r="D21" s="51"/>
      <c r="E21" s="51">
        <v>0.5</v>
      </c>
    </row>
    <row r="22" ht="26.45" customHeight="1" spans="1:5">
      <c r="A22" s="50" t="s">
        <v>281</v>
      </c>
      <c r="B22" s="50" t="s">
        <v>282</v>
      </c>
      <c r="C22" s="51">
        <v>2.2</v>
      </c>
      <c r="D22" s="51"/>
      <c r="E22" s="51">
        <v>2.2</v>
      </c>
    </row>
    <row r="23" ht="26.45" customHeight="1" spans="1:5">
      <c r="A23" s="50" t="s">
        <v>283</v>
      </c>
      <c r="B23" s="50" t="s">
        <v>284</v>
      </c>
      <c r="C23" s="51">
        <v>0.4</v>
      </c>
      <c r="D23" s="51"/>
      <c r="E23" s="51">
        <v>0.4</v>
      </c>
    </row>
    <row r="24" ht="26.45" customHeight="1" spans="1:5">
      <c r="A24" s="50" t="s">
        <v>285</v>
      </c>
      <c r="B24" s="50" t="s">
        <v>286</v>
      </c>
      <c r="C24" s="51">
        <v>2.8</v>
      </c>
      <c r="D24" s="51"/>
      <c r="E24" s="51">
        <v>2.8</v>
      </c>
    </row>
    <row r="25" ht="26.45" customHeight="1" spans="1:5">
      <c r="A25" s="50" t="s">
        <v>287</v>
      </c>
      <c r="B25" s="50" t="s">
        <v>288</v>
      </c>
      <c r="C25" s="51">
        <v>0.46</v>
      </c>
      <c r="D25" s="51"/>
      <c r="E25" s="51">
        <v>0.46</v>
      </c>
    </row>
    <row r="26" ht="26.45" customHeight="1" spans="1:5">
      <c r="A26" s="50" t="s">
        <v>289</v>
      </c>
      <c r="B26" s="50" t="s">
        <v>290</v>
      </c>
      <c r="C26" s="51">
        <v>2</v>
      </c>
      <c r="D26" s="51"/>
      <c r="E26" s="51">
        <v>2</v>
      </c>
    </row>
    <row r="27" ht="22.9" customHeight="1" spans="1:5">
      <c r="A27" s="4" t="s">
        <v>136</v>
      </c>
      <c r="B27" s="4"/>
      <c r="C27" s="49">
        <v>199.724464</v>
      </c>
      <c r="D27" s="49">
        <v>179.024464</v>
      </c>
      <c r="E27" s="49">
        <v>20.7</v>
      </c>
    </row>
    <row r="28" ht="16.35" customHeight="1" spans="1:5">
      <c r="A28" s="52" t="s">
        <v>291</v>
      </c>
      <c r="B28" s="52"/>
      <c r="C28" s="52"/>
      <c r="D28" s="52"/>
      <c r="E28" s="52"/>
    </row>
  </sheetData>
  <mergeCells count="6">
    <mergeCell ref="A2:E2"/>
    <mergeCell ref="A3:D3"/>
    <mergeCell ref="A4:B4"/>
    <mergeCell ref="C4:E4"/>
    <mergeCell ref="A27:B27"/>
    <mergeCell ref="A28:B28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workbookViewId="0">
      <selection activeCell="I16" sqref="I16"/>
    </sheetView>
  </sheetViews>
  <sheetFormatPr defaultColWidth="10" defaultRowHeight="14.4"/>
  <cols>
    <col min="1" max="1" width="4.37962962962963" customWidth="1"/>
    <col min="2" max="2" width="4.75" customWidth="1"/>
    <col min="3" max="3" width="5.37962962962963" customWidth="1"/>
    <col min="4" max="4" width="9.62962962962963" customWidth="1"/>
    <col min="5" max="5" width="21.25" customWidth="1"/>
    <col min="6" max="6" width="13.3796296296296" customWidth="1"/>
    <col min="7" max="7" width="12.5" customWidth="1"/>
    <col min="8" max="9" width="10.25" customWidth="1"/>
    <col min="10" max="10" width="9.12962962962963" customWidth="1"/>
    <col min="11" max="11" width="10.25" customWidth="1"/>
    <col min="12" max="12" width="12.5" customWidth="1"/>
    <col min="13" max="13" width="9.62962962962963" customWidth="1"/>
    <col min="14" max="14" width="9.87962962962963" customWidth="1"/>
    <col min="15" max="16" width="9.75" customWidth="1"/>
  </cols>
  <sheetData>
    <row r="1" ht="16.35" customHeight="1" spans="1:14">
      <c r="A1" s="3"/>
      <c r="M1" s="20" t="s">
        <v>292</v>
      </c>
      <c r="N1" s="20"/>
    </row>
    <row r="2" ht="44.85" customHeight="1" spans="1:14">
      <c r="A2" s="21" t="s">
        <v>15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ht="22.35" customHeight="1" spans="1:14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1" t="s">
        <v>32</v>
      </c>
      <c r="N3" s="11"/>
    </row>
    <row r="4" ht="42.2" customHeight="1" spans="1:14">
      <c r="A4" s="16" t="s">
        <v>159</v>
      </c>
      <c r="B4" s="16"/>
      <c r="C4" s="16"/>
      <c r="D4" s="16" t="s">
        <v>195</v>
      </c>
      <c r="E4" s="16" t="s">
        <v>196</v>
      </c>
      <c r="F4" s="16" t="s">
        <v>214</v>
      </c>
      <c r="G4" s="16" t="s">
        <v>198</v>
      </c>
      <c r="H4" s="16"/>
      <c r="I4" s="16"/>
      <c r="J4" s="16"/>
      <c r="K4" s="16"/>
      <c r="L4" s="16" t="s">
        <v>202</v>
      </c>
      <c r="M4" s="16"/>
      <c r="N4" s="16"/>
    </row>
    <row r="5" ht="39.6" customHeight="1" spans="1:14">
      <c r="A5" s="16" t="s">
        <v>167</v>
      </c>
      <c r="B5" s="16" t="s">
        <v>168</v>
      </c>
      <c r="C5" s="16" t="s">
        <v>169</v>
      </c>
      <c r="D5" s="16"/>
      <c r="E5" s="16"/>
      <c r="F5" s="16"/>
      <c r="G5" s="16" t="s">
        <v>136</v>
      </c>
      <c r="H5" s="16" t="s">
        <v>293</v>
      </c>
      <c r="I5" s="16" t="s">
        <v>294</v>
      </c>
      <c r="J5" s="16" t="s">
        <v>295</v>
      </c>
      <c r="K5" s="16" t="s">
        <v>296</v>
      </c>
      <c r="L5" s="16" t="s">
        <v>136</v>
      </c>
      <c r="M5" s="16" t="s">
        <v>215</v>
      </c>
      <c r="N5" s="16" t="s">
        <v>297</v>
      </c>
    </row>
    <row r="6" ht="22.9" customHeight="1" spans="1:14">
      <c r="A6" s="19"/>
      <c r="B6" s="19"/>
      <c r="C6" s="19"/>
      <c r="D6" s="19"/>
      <c r="E6" s="19" t="s">
        <v>136</v>
      </c>
      <c r="F6" s="46">
        <f>F7</f>
        <v>208.31009</v>
      </c>
      <c r="G6" s="46"/>
      <c r="H6" s="46"/>
      <c r="I6" s="46"/>
      <c r="J6" s="46"/>
      <c r="K6" s="46"/>
      <c r="L6" s="46">
        <f>L7</f>
        <v>208.31009</v>
      </c>
      <c r="M6" s="46">
        <f>M7</f>
        <v>208.31009</v>
      </c>
      <c r="N6" s="46"/>
    </row>
    <row r="7" ht="22.9" customHeight="1" spans="1:14">
      <c r="A7" s="19"/>
      <c r="B7" s="19"/>
      <c r="C7" s="19"/>
      <c r="D7" s="17" t="s">
        <v>154</v>
      </c>
      <c r="E7" s="17" t="s">
        <v>155</v>
      </c>
      <c r="F7" s="46">
        <f>F8</f>
        <v>208.31009</v>
      </c>
      <c r="G7" s="46"/>
      <c r="H7" s="46"/>
      <c r="I7" s="46"/>
      <c r="J7" s="46"/>
      <c r="K7" s="46"/>
      <c r="L7" s="46">
        <f>L8</f>
        <v>208.31009</v>
      </c>
      <c r="M7" s="46">
        <f>M8</f>
        <v>208.31009</v>
      </c>
      <c r="N7" s="46"/>
    </row>
    <row r="8" ht="22.9" customHeight="1" spans="1:14">
      <c r="A8" s="19"/>
      <c r="B8" s="19"/>
      <c r="C8" s="19"/>
      <c r="D8" s="31" t="s">
        <v>156</v>
      </c>
      <c r="E8" s="31" t="s">
        <v>157</v>
      </c>
      <c r="F8" s="46">
        <f>SUM(F9:F13)</f>
        <v>208.31009</v>
      </c>
      <c r="G8" s="46"/>
      <c r="H8" s="46"/>
      <c r="I8" s="46"/>
      <c r="J8" s="46"/>
      <c r="K8" s="46"/>
      <c r="L8" s="46">
        <f>SUM(L9:L13)</f>
        <v>208.31009</v>
      </c>
      <c r="M8" s="46">
        <f>SUM(M9:M13)</f>
        <v>208.31009</v>
      </c>
      <c r="N8" s="46"/>
    </row>
    <row r="9" ht="22.9" customHeight="1" spans="1:14">
      <c r="A9" s="39" t="s">
        <v>172</v>
      </c>
      <c r="B9" s="39" t="s">
        <v>173</v>
      </c>
      <c r="C9" s="39" t="s">
        <v>173</v>
      </c>
      <c r="D9" s="22" t="s">
        <v>212</v>
      </c>
      <c r="E9" s="5" t="s">
        <v>175</v>
      </c>
      <c r="F9" s="6">
        <v>18.47904</v>
      </c>
      <c r="G9" s="6"/>
      <c r="H9" s="32"/>
      <c r="I9" s="32"/>
      <c r="J9" s="32"/>
      <c r="K9" s="32"/>
      <c r="L9" s="6">
        <v>18.47904</v>
      </c>
      <c r="M9" s="32">
        <v>18.47904</v>
      </c>
      <c r="N9" s="32"/>
    </row>
    <row r="10" ht="22.9" customHeight="1" spans="1:14">
      <c r="A10" s="39" t="s">
        <v>172</v>
      </c>
      <c r="B10" s="39" t="s">
        <v>176</v>
      </c>
      <c r="C10" s="39" t="s">
        <v>176</v>
      </c>
      <c r="D10" s="22" t="s">
        <v>212</v>
      </c>
      <c r="E10" s="5" t="s">
        <v>178</v>
      </c>
      <c r="F10" s="6">
        <v>1.15494</v>
      </c>
      <c r="G10" s="6"/>
      <c r="H10" s="32"/>
      <c r="I10" s="32"/>
      <c r="J10" s="32"/>
      <c r="K10" s="32"/>
      <c r="L10" s="6">
        <v>1.15494</v>
      </c>
      <c r="M10" s="32">
        <v>1.15494</v>
      </c>
      <c r="N10" s="32"/>
    </row>
    <row r="11" ht="22.9" customHeight="1" spans="1:14">
      <c r="A11" s="39" t="s">
        <v>179</v>
      </c>
      <c r="B11" s="39" t="s">
        <v>180</v>
      </c>
      <c r="C11" s="39" t="s">
        <v>181</v>
      </c>
      <c r="D11" s="22" t="s">
        <v>212</v>
      </c>
      <c r="E11" s="5" t="s">
        <v>183</v>
      </c>
      <c r="F11" s="6">
        <v>10.97193</v>
      </c>
      <c r="G11" s="6"/>
      <c r="H11" s="32"/>
      <c r="I11" s="32"/>
      <c r="J11" s="32"/>
      <c r="K11" s="32"/>
      <c r="L11" s="6">
        <v>10.97193</v>
      </c>
      <c r="M11" s="32">
        <v>10.97193</v>
      </c>
      <c r="N11" s="32"/>
    </row>
    <row r="12" ht="22.9" customHeight="1" spans="1:14">
      <c r="A12" s="39" t="s">
        <v>184</v>
      </c>
      <c r="B12" s="39" t="s">
        <v>181</v>
      </c>
      <c r="C12" s="39" t="s">
        <v>170</v>
      </c>
      <c r="D12" s="22" t="s">
        <v>212</v>
      </c>
      <c r="E12" s="5" t="s">
        <v>186</v>
      </c>
      <c r="F12" s="6">
        <f>L12</f>
        <v>163.8449</v>
      </c>
      <c r="G12" s="6"/>
      <c r="H12" s="32"/>
      <c r="I12" s="32"/>
      <c r="J12" s="32"/>
      <c r="K12" s="32"/>
      <c r="L12" s="6">
        <f>SUM(M12:N12)</f>
        <v>163.8449</v>
      </c>
      <c r="M12" s="32">
        <f>162.0049+1.84</f>
        <v>163.8449</v>
      </c>
      <c r="N12" s="32"/>
    </row>
    <row r="13" ht="22.9" customHeight="1" spans="1:14">
      <c r="A13" s="39" t="s">
        <v>190</v>
      </c>
      <c r="B13" s="39" t="s">
        <v>181</v>
      </c>
      <c r="C13" s="39" t="s">
        <v>170</v>
      </c>
      <c r="D13" s="22" t="s">
        <v>212</v>
      </c>
      <c r="E13" s="5" t="s">
        <v>192</v>
      </c>
      <c r="F13" s="6">
        <v>13.85928</v>
      </c>
      <c r="G13" s="6"/>
      <c r="H13" s="32"/>
      <c r="I13" s="32"/>
      <c r="J13" s="32"/>
      <c r="K13" s="32"/>
      <c r="L13" s="6">
        <v>13.85928</v>
      </c>
      <c r="M13" s="32">
        <v>13.85928</v>
      </c>
      <c r="N13" s="32"/>
    </row>
  </sheetData>
  <mergeCells count="10">
    <mergeCell ref="M1:N1"/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"/>
  <sheetViews>
    <sheetView workbookViewId="0">
      <selection activeCell="A2" sqref="A2:V2"/>
    </sheetView>
  </sheetViews>
  <sheetFormatPr defaultColWidth="10" defaultRowHeight="14.4"/>
  <cols>
    <col min="1" max="1" width="5" customWidth="1"/>
    <col min="2" max="2" width="5.12962962962963" customWidth="1"/>
    <col min="3" max="3" width="5.75" customWidth="1"/>
    <col min="4" max="4" width="8" customWidth="1"/>
    <col min="5" max="5" width="20.1296296296296" customWidth="1"/>
    <col min="6" max="6" width="14" customWidth="1"/>
    <col min="7" max="22" width="7.75" customWidth="1"/>
    <col min="23" max="24" width="9.75" customWidth="1"/>
  </cols>
  <sheetData>
    <row r="1" ht="16.35" customHeight="1" spans="1:22">
      <c r="A1" s="3"/>
      <c r="U1" s="20" t="s">
        <v>298</v>
      </c>
      <c r="V1" s="20"/>
    </row>
    <row r="2" ht="50.1" customHeight="1" spans="1:22">
      <c r="A2" s="14" t="s">
        <v>16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ht="24.2" customHeight="1" spans="1:22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1" t="s">
        <v>32</v>
      </c>
      <c r="V3" s="11"/>
    </row>
    <row r="4" ht="26.65" customHeight="1" spans="1:22">
      <c r="A4" s="16" t="s">
        <v>159</v>
      </c>
      <c r="B4" s="16"/>
      <c r="C4" s="16"/>
      <c r="D4" s="16" t="s">
        <v>195</v>
      </c>
      <c r="E4" s="16" t="s">
        <v>196</v>
      </c>
      <c r="F4" s="16" t="s">
        <v>214</v>
      </c>
      <c r="G4" s="16" t="s">
        <v>299</v>
      </c>
      <c r="H4" s="16"/>
      <c r="I4" s="16"/>
      <c r="J4" s="16"/>
      <c r="K4" s="16"/>
      <c r="L4" s="16" t="s">
        <v>300</v>
      </c>
      <c r="M4" s="16"/>
      <c r="N4" s="16"/>
      <c r="O4" s="16"/>
      <c r="P4" s="16"/>
      <c r="Q4" s="16"/>
      <c r="R4" s="16" t="s">
        <v>295</v>
      </c>
      <c r="S4" s="16" t="s">
        <v>301</v>
      </c>
      <c r="T4" s="16"/>
      <c r="U4" s="16"/>
      <c r="V4" s="16"/>
    </row>
    <row r="5" ht="56.1" customHeight="1" spans="1:22">
      <c r="A5" s="16" t="s">
        <v>167</v>
      </c>
      <c r="B5" s="16" t="s">
        <v>168</v>
      </c>
      <c r="C5" s="16" t="s">
        <v>169</v>
      </c>
      <c r="D5" s="16"/>
      <c r="E5" s="16"/>
      <c r="F5" s="16"/>
      <c r="G5" s="16" t="s">
        <v>136</v>
      </c>
      <c r="H5" s="16" t="s">
        <v>302</v>
      </c>
      <c r="I5" s="16" t="s">
        <v>303</v>
      </c>
      <c r="J5" s="16" t="s">
        <v>304</v>
      </c>
      <c r="K5" s="16" t="s">
        <v>305</v>
      </c>
      <c r="L5" s="16" t="s">
        <v>136</v>
      </c>
      <c r="M5" s="16" t="s">
        <v>306</v>
      </c>
      <c r="N5" s="16" t="s">
        <v>307</v>
      </c>
      <c r="O5" s="16" t="s">
        <v>308</v>
      </c>
      <c r="P5" s="16" t="s">
        <v>309</v>
      </c>
      <c r="Q5" s="16" t="s">
        <v>310</v>
      </c>
      <c r="R5" s="16"/>
      <c r="S5" s="16" t="s">
        <v>136</v>
      </c>
      <c r="T5" s="16" t="s">
        <v>311</v>
      </c>
      <c r="U5" s="16" t="s">
        <v>312</v>
      </c>
      <c r="V5" s="16" t="s">
        <v>296</v>
      </c>
    </row>
    <row r="6" ht="22.9" customHeight="1" spans="1:22">
      <c r="A6" s="19"/>
      <c r="B6" s="19"/>
      <c r="C6" s="19"/>
      <c r="D6" s="19"/>
      <c r="E6" s="19" t="s">
        <v>136</v>
      </c>
      <c r="F6" s="18">
        <f>F7</f>
        <v>208.31009</v>
      </c>
      <c r="G6" s="18">
        <f>G7</f>
        <v>163.8449</v>
      </c>
      <c r="H6" s="18">
        <f>H7</f>
        <v>75.1692</v>
      </c>
      <c r="I6" s="18">
        <f>I7</f>
        <v>48.3509</v>
      </c>
      <c r="J6" s="18"/>
      <c r="K6" s="18">
        <v>40.3248</v>
      </c>
      <c r="L6" s="18">
        <v>30.60591</v>
      </c>
      <c r="M6" s="18">
        <v>18.47904</v>
      </c>
      <c r="N6" s="18"/>
      <c r="O6" s="18">
        <v>9.81699</v>
      </c>
      <c r="P6" s="18">
        <v>1.15494</v>
      </c>
      <c r="Q6" s="18">
        <v>1.15494</v>
      </c>
      <c r="R6" s="18">
        <v>13.85928</v>
      </c>
      <c r="S6" s="18"/>
      <c r="T6" s="18"/>
      <c r="U6" s="18"/>
      <c r="V6" s="18"/>
    </row>
    <row r="7" ht="22.9" customHeight="1" spans="1:22">
      <c r="A7" s="19"/>
      <c r="B7" s="19"/>
      <c r="C7" s="19"/>
      <c r="D7" s="17" t="s">
        <v>154</v>
      </c>
      <c r="E7" s="17" t="s">
        <v>155</v>
      </c>
      <c r="F7" s="18">
        <f>F8</f>
        <v>208.31009</v>
      </c>
      <c r="G7" s="18">
        <f>G8</f>
        <v>163.8449</v>
      </c>
      <c r="H7" s="18">
        <f>H8</f>
        <v>75.1692</v>
      </c>
      <c r="I7" s="18">
        <f>I8</f>
        <v>48.3509</v>
      </c>
      <c r="J7" s="18"/>
      <c r="K7" s="18">
        <v>40.3248</v>
      </c>
      <c r="L7" s="18">
        <v>30.60591</v>
      </c>
      <c r="M7" s="18">
        <v>18.47904</v>
      </c>
      <c r="N7" s="18"/>
      <c r="O7" s="18">
        <v>9.81699</v>
      </c>
      <c r="P7" s="18">
        <v>1.15494</v>
      </c>
      <c r="Q7" s="18">
        <v>1.15494</v>
      </c>
      <c r="R7" s="18">
        <v>13.85928</v>
      </c>
      <c r="S7" s="18"/>
      <c r="T7" s="18"/>
      <c r="U7" s="18"/>
      <c r="V7" s="18"/>
    </row>
    <row r="8" ht="22.9" customHeight="1" spans="1:22">
      <c r="A8" s="19"/>
      <c r="B8" s="19"/>
      <c r="C8" s="19"/>
      <c r="D8" s="31" t="s">
        <v>156</v>
      </c>
      <c r="E8" s="31" t="s">
        <v>157</v>
      </c>
      <c r="F8" s="18">
        <f>SUM(F9:F13)</f>
        <v>208.31009</v>
      </c>
      <c r="G8" s="18">
        <f>SUM(G9:G13)</f>
        <v>163.8449</v>
      </c>
      <c r="H8" s="18">
        <f>SUM(H9:H13)</f>
        <v>75.1692</v>
      </c>
      <c r="I8" s="18">
        <f>SUM(I9:I13)</f>
        <v>48.3509</v>
      </c>
      <c r="J8" s="18"/>
      <c r="K8" s="18">
        <v>40.3248</v>
      </c>
      <c r="L8" s="18">
        <v>30.60591</v>
      </c>
      <c r="M8" s="18">
        <v>18.47904</v>
      </c>
      <c r="N8" s="18"/>
      <c r="O8" s="18">
        <v>9.81699</v>
      </c>
      <c r="P8" s="18">
        <v>1.15494</v>
      </c>
      <c r="Q8" s="18">
        <v>1.15494</v>
      </c>
      <c r="R8" s="18">
        <v>13.85928</v>
      </c>
      <c r="S8" s="18"/>
      <c r="T8" s="18"/>
      <c r="U8" s="18"/>
      <c r="V8" s="18"/>
    </row>
    <row r="9" ht="22.9" customHeight="1" spans="1:22">
      <c r="A9" s="39" t="s">
        <v>172</v>
      </c>
      <c r="B9" s="39" t="s">
        <v>173</v>
      </c>
      <c r="C9" s="39" t="s">
        <v>173</v>
      </c>
      <c r="D9" s="22" t="s">
        <v>212</v>
      </c>
      <c r="E9" s="5" t="s">
        <v>175</v>
      </c>
      <c r="F9" s="6">
        <v>18.47904</v>
      </c>
      <c r="G9" s="32"/>
      <c r="H9" s="32"/>
      <c r="I9" s="32"/>
      <c r="J9" s="32"/>
      <c r="K9" s="32"/>
      <c r="L9" s="6">
        <v>18.47904</v>
      </c>
      <c r="M9" s="32">
        <v>18.47904</v>
      </c>
      <c r="N9" s="32"/>
      <c r="O9" s="32"/>
      <c r="P9" s="32"/>
      <c r="Q9" s="32"/>
      <c r="R9" s="32"/>
      <c r="S9" s="6"/>
      <c r="T9" s="32"/>
      <c r="U9" s="32"/>
      <c r="V9" s="32"/>
    </row>
    <row r="10" ht="22.9" customHeight="1" spans="1:22">
      <c r="A10" s="39" t="s">
        <v>172</v>
      </c>
      <c r="B10" s="39" t="s">
        <v>176</v>
      </c>
      <c r="C10" s="39" t="s">
        <v>176</v>
      </c>
      <c r="D10" s="22" t="s">
        <v>212</v>
      </c>
      <c r="E10" s="5" t="s">
        <v>178</v>
      </c>
      <c r="F10" s="6">
        <v>1.15494</v>
      </c>
      <c r="G10" s="32"/>
      <c r="H10" s="32"/>
      <c r="I10" s="32"/>
      <c r="J10" s="32"/>
      <c r="K10" s="32"/>
      <c r="L10" s="6">
        <v>1.15494</v>
      </c>
      <c r="M10" s="32"/>
      <c r="N10" s="32"/>
      <c r="O10" s="32"/>
      <c r="P10" s="32"/>
      <c r="Q10" s="32">
        <v>1.15494</v>
      </c>
      <c r="R10" s="32"/>
      <c r="S10" s="6"/>
      <c r="T10" s="32"/>
      <c r="U10" s="32"/>
      <c r="V10" s="32"/>
    </row>
    <row r="11" ht="22.9" customHeight="1" spans="1:22">
      <c r="A11" s="39" t="s">
        <v>179</v>
      </c>
      <c r="B11" s="39" t="s">
        <v>180</v>
      </c>
      <c r="C11" s="39" t="s">
        <v>181</v>
      </c>
      <c r="D11" s="22" t="s">
        <v>212</v>
      </c>
      <c r="E11" s="5" t="s">
        <v>183</v>
      </c>
      <c r="F11" s="6">
        <v>10.97193</v>
      </c>
      <c r="G11" s="32"/>
      <c r="H11" s="32"/>
      <c r="I11" s="32"/>
      <c r="J11" s="32"/>
      <c r="K11" s="32"/>
      <c r="L11" s="6">
        <v>10.97193</v>
      </c>
      <c r="M11" s="32"/>
      <c r="N11" s="32"/>
      <c r="O11" s="32">
        <v>9.81699</v>
      </c>
      <c r="P11" s="32">
        <v>1.15494</v>
      </c>
      <c r="Q11" s="32"/>
      <c r="R11" s="32"/>
      <c r="S11" s="6"/>
      <c r="T11" s="32"/>
      <c r="U11" s="32"/>
      <c r="V11" s="32"/>
    </row>
    <row r="12" ht="22.9" customHeight="1" spans="1:22">
      <c r="A12" s="39" t="s">
        <v>184</v>
      </c>
      <c r="B12" s="39" t="s">
        <v>181</v>
      </c>
      <c r="C12" s="39" t="s">
        <v>170</v>
      </c>
      <c r="D12" s="22" t="s">
        <v>212</v>
      </c>
      <c r="E12" s="5" t="s">
        <v>186</v>
      </c>
      <c r="F12" s="6">
        <f>G12+L12+S12</f>
        <v>163.8449</v>
      </c>
      <c r="G12" s="32">
        <f>SUM(H12:K12)</f>
        <v>163.8449</v>
      </c>
      <c r="H12" s="32">
        <v>75.1692</v>
      </c>
      <c r="I12" s="32">
        <f>46.5109+1.84</f>
        <v>48.3509</v>
      </c>
      <c r="J12" s="32"/>
      <c r="K12" s="32">
        <v>40.3248</v>
      </c>
      <c r="L12" s="6"/>
      <c r="M12" s="32"/>
      <c r="N12" s="32"/>
      <c r="O12" s="32"/>
      <c r="P12" s="32"/>
      <c r="Q12" s="32"/>
      <c r="R12" s="32"/>
      <c r="S12" s="6"/>
      <c r="T12" s="32"/>
      <c r="U12" s="32"/>
      <c r="V12" s="32"/>
    </row>
    <row r="13" ht="22.9" customHeight="1" spans="1:22">
      <c r="A13" s="39" t="s">
        <v>190</v>
      </c>
      <c r="B13" s="39" t="s">
        <v>181</v>
      </c>
      <c r="C13" s="39" t="s">
        <v>170</v>
      </c>
      <c r="D13" s="22" t="s">
        <v>212</v>
      </c>
      <c r="E13" s="5" t="s">
        <v>192</v>
      </c>
      <c r="F13" s="6">
        <v>13.85928</v>
      </c>
      <c r="G13" s="32"/>
      <c r="H13" s="32"/>
      <c r="I13" s="32"/>
      <c r="J13" s="32"/>
      <c r="K13" s="32"/>
      <c r="L13" s="6"/>
      <c r="M13" s="32"/>
      <c r="N13" s="32"/>
      <c r="O13" s="32"/>
      <c r="P13" s="32"/>
      <c r="Q13" s="32"/>
      <c r="R13" s="32">
        <v>13.85928</v>
      </c>
      <c r="S13" s="6"/>
      <c r="T13" s="32"/>
      <c r="U13" s="32"/>
      <c r="V13" s="32"/>
    </row>
  </sheetData>
  <mergeCells count="12">
    <mergeCell ref="U1:V1"/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2" sqref="A2:K2"/>
    </sheetView>
  </sheetViews>
  <sheetFormatPr defaultColWidth="10" defaultRowHeight="14.4"/>
  <cols>
    <col min="1" max="1" width="4.75" customWidth="1"/>
    <col min="2" max="2" width="5.87962962962963" customWidth="1"/>
    <col min="3" max="3" width="7.62962962962963" customWidth="1"/>
    <col min="4" max="4" width="12.5" customWidth="1"/>
    <col min="5" max="5" width="29.8796296296296" customWidth="1"/>
    <col min="6" max="6" width="16.3796296296296" customWidth="1"/>
    <col min="7" max="7" width="13.3796296296296" customWidth="1"/>
    <col min="8" max="8" width="11.1296296296296" customWidth="1"/>
    <col min="9" max="9" width="12.1296296296296" customWidth="1"/>
    <col min="10" max="10" width="12" customWidth="1"/>
    <col min="11" max="11" width="11.5" customWidth="1"/>
    <col min="12" max="13" width="9.75" customWidth="1"/>
  </cols>
  <sheetData>
    <row r="1" ht="16.35" customHeight="1" spans="1:11">
      <c r="A1" s="3"/>
      <c r="K1" s="20" t="s">
        <v>313</v>
      </c>
    </row>
    <row r="2" ht="46.5" customHeight="1" spans="1:11">
      <c r="A2" s="21" t="s">
        <v>17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ht="18.2" customHeight="1" spans="1:11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1" t="s">
        <v>32</v>
      </c>
      <c r="K3" s="11"/>
    </row>
    <row r="4" ht="23.25" customHeight="1" spans="1:11">
      <c r="A4" s="16" t="s">
        <v>159</v>
      </c>
      <c r="B4" s="16"/>
      <c r="C4" s="16"/>
      <c r="D4" s="16" t="s">
        <v>195</v>
      </c>
      <c r="E4" s="16" t="s">
        <v>196</v>
      </c>
      <c r="F4" s="16" t="s">
        <v>314</v>
      </c>
      <c r="G4" s="16" t="s">
        <v>315</v>
      </c>
      <c r="H4" s="16" t="s">
        <v>316</v>
      </c>
      <c r="I4" s="16" t="s">
        <v>317</v>
      </c>
      <c r="J4" s="16" t="s">
        <v>318</v>
      </c>
      <c r="K4" s="16" t="s">
        <v>319</v>
      </c>
    </row>
    <row r="5" ht="23.25" customHeight="1" spans="1:11">
      <c r="A5" s="16" t="s">
        <v>167</v>
      </c>
      <c r="B5" s="16" t="s">
        <v>168</v>
      </c>
      <c r="C5" s="16" t="s">
        <v>169</v>
      </c>
      <c r="D5" s="16"/>
      <c r="E5" s="16"/>
      <c r="F5" s="16"/>
      <c r="G5" s="16"/>
      <c r="H5" s="16"/>
      <c r="I5" s="16"/>
      <c r="J5" s="16"/>
      <c r="K5" s="16"/>
    </row>
    <row r="6" ht="22.9" customHeight="1" spans="1:11">
      <c r="A6" s="19"/>
      <c r="B6" s="19"/>
      <c r="C6" s="19"/>
      <c r="D6" s="19"/>
      <c r="E6" s="19" t="s">
        <v>136</v>
      </c>
      <c r="F6" s="18">
        <v>0</v>
      </c>
      <c r="G6" s="18"/>
      <c r="H6" s="18"/>
      <c r="I6" s="18"/>
      <c r="J6" s="18"/>
      <c r="K6" s="18"/>
    </row>
    <row r="7" ht="22.9" customHeight="1" spans="1:11">
      <c r="A7" s="19"/>
      <c r="B7" s="19"/>
      <c r="C7" s="19"/>
      <c r="D7" s="17"/>
      <c r="E7" s="17"/>
      <c r="F7" s="18"/>
      <c r="G7" s="18"/>
      <c r="H7" s="18"/>
      <c r="I7" s="18"/>
      <c r="J7" s="18"/>
      <c r="K7" s="18"/>
    </row>
    <row r="8" ht="22.9" customHeight="1" spans="1:11">
      <c r="A8" s="19"/>
      <c r="B8" s="19"/>
      <c r="C8" s="19"/>
      <c r="D8" s="31"/>
      <c r="E8" s="31"/>
      <c r="F8" s="18"/>
      <c r="G8" s="18"/>
      <c r="H8" s="18"/>
      <c r="I8" s="18"/>
      <c r="J8" s="18"/>
      <c r="K8" s="18"/>
    </row>
    <row r="9" ht="22.9" customHeight="1" spans="1:11">
      <c r="A9" s="39"/>
      <c r="B9" s="39"/>
      <c r="C9" s="39"/>
      <c r="D9" s="22"/>
      <c r="E9" s="5"/>
      <c r="F9" s="6"/>
      <c r="G9" s="32"/>
      <c r="H9" s="32"/>
      <c r="I9" s="32"/>
      <c r="J9" s="32"/>
      <c r="K9" s="32"/>
    </row>
    <row r="10" s="30" customFormat="1" spans="1:1">
      <c r="A10" s="30" t="s">
        <v>320</v>
      </c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workbookViewId="0">
      <selection activeCell="A2" sqref="A2:R2"/>
    </sheetView>
  </sheetViews>
  <sheetFormatPr defaultColWidth="10" defaultRowHeight="14.4"/>
  <cols>
    <col min="1" max="1" width="4.75" customWidth="1"/>
    <col min="2" max="2" width="5.37962962962963" customWidth="1"/>
    <col min="3" max="3" width="6" customWidth="1"/>
    <col min="4" max="4" width="9.75" customWidth="1"/>
    <col min="5" max="5" width="20.1296296296296" customWidth="1"/>
    <col min="6" max="18" width="7.75" customWidth="1"/>
    <col min="19" max="20" width="9.75" customWidth="1"/>
  </cols>
  <sheetData>
    <row r="1" ht="16.35" customHeight="1" spans="1:18">
      <c r="A1" s="3"/>
      <c r="Q1" s="20" t="s">
        <v>321</v>
      </c>
      <c r="R1" s="20"/>
    </row>
    <row r="2" ht="40.5" customHeight="1" spans="1:18">
      <c r="A2" s="21" t="s">
        <v>18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ht="24.2" customHeight="1" spans="1:18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1" t="s">
        <v>32</v>
      </c>
      <c r="R3" s="11"/>
    </row>
    <row r="4" ht="24.2" customHeight="1" spans="1:18">
      <c r="A4" s="16" t="s">
        <v>159</v>
      </c>
      <c r="B4" s="16"/>
      <c r="C4" s="16"/>
      <c r="D4" s="16" t="s">
        <v>195</v>
      </c>
      <c r="E4" s="16" t="s">
        <v>196</v>
      </c>
      <c r="F4" s="16" t="s">
        <v>314</v>
      </c>
      <c r="G4" s="16" t="s">
        <v>322</v>
      </c>
      <c r="H4" s="16" t="s">
        <v>323</v>
      </c>
      <c r="I4" s="16" t="s">
        <v>324</v>
      </c>
      <c r="J4" s="16" t="s">
        <v>325</v>
      </c>
      <c r="K4" s="16" t="s">
        <v>326</v>
      </c>
      <c r="L4" s="16" t="s">
        <v>327</v>
      </c>
      <c r="M4" s="16" t="s">
        <v>328</v>
      </c>
      <c r="N4" s="16" t="s">
        <v>316</v>
      </c>
      <c r="O4" s="16" t="s">
        <v>329</v>
      </c>
      <c r="P4" s="16" t="s">
        <v>330</v>
      </c>
      <c r="Q4" s="16" t="s">
        <v>317</v>
      </c>
      <c r="R4" s="16" t="s">
        <v>319</v>
      </c>
    </row>
    <row r="5" ht="21.6" customHeight="1" spans="1:18">
      <c r="A5" s="16" t="s">
        <v>167</v>
      </c>
      <c r="B5" s="16" t="s">
        <v>168</v>
      </c>
      <c r="C5" s="16" t="s">
        <v>169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</row>
    <row r="6" ht="22.9" customHeight="1" spans="1:18">
      <c r="A6" s="19"/>
      <c r="B6" s="19"/>
      <c r="C6" s="19"/>
      <c r="D6" s="19"/>
      <c r="E6" s="19" t="s">
        <v>136</v>
      </c>
      <c r="F6" s="18">
        <v>0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</row>
    <row r="7" ht="22.9" customHeight="1" spans="1:18">
      <c r="A7" s="19"/>
      <c r="B7" s="19"/>
      <c r="C7" s="19"/>
      <c r="D7" s="17"/>
      <c r="E7" s="17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</row>
    <row r="8" ht="22.9" customHeight="1" spans="1:18">
      <c r="A8" s="19"/>
      <c r="B8" s="19"/>
      <c r="C8" s="19"/>
      <c r="D8" s="31"/>
      <c r="E8" s="31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</row>
    <row r="9" ht="22.9" customHeight="1" spans="1:18">
      <c r="A9" s="39"/>
      <c r="B9" s="39"/>
      <c r="C9" s="39"/>
      <c r="D9" s="22"/>
      <c r="E9" s="5"/>
      <c r="F9" s="6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</row>
    <row r="10" s="30" customFormat="1" spans="1:1">
      <c r="A10" s="30" t="s">
        <v>320</v>
      </c>
    </row>
  </sheetData>
  <mergeCells count="20">
    <mergeCell ref="Q1:R1"/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2" sqref="A2:T2"/>
    </sheetView>
  </sheetViews>
  <sheetFormatPr defaultColWidth="10" defaultRowHeight="14.4"/>
  <cols>
    <col min="1" max="1" width="3.62962962962963" customWidth="1"/>
    <col min="2" max="2" width="4.62962962962963" customWidth="1"/>
    <col min="3" max="3" width="5.25" customWidth="1"/>
    <col min="4" max="4" width="7" customWidth="1"/>
    <col min="5" max="5" width="15.8796296296296" customWidth="1"/>
    <col min="6" max="6" width="9.62962962962963" customWidth="1"/>
    <col min="7" max="7" width="8.37962962962963" customWidth="1"/>
    <col min="8" max="17" width="7.12962962962963" customWidth="1"/>
    <col min="18" max="18" width="8.5" customWidth="1"/>
    <col min="19" max="20" width="7.12962962962963" customWidth="1"/>
    <col min="21" max="22" width="9.75" customWidth="1"/>
  </cols>
  <sheetData>
    <row r="1" ht="16.35" customHeight="1" spans="1:20">
      <c r="A1" s="3"/>
      <c r="S1" s="20" t="s">
        <v>331</v>
      </c>
      <c r="T1" s="20"/>
    </row>
    <row r="2" ht="36.2" customHeight="1" spans="1:20">
      <c r="A2" s="21" t="s">
        <v>19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</row>
    <row r="3" ht="24.2" customHeight="1" spans="1:20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1" t="s">
        <v>32</v>
      </c>
      <c r="T3" s="11"/>
    </row>
    <row r="4" ht="28.5" customHeight="1" spans="1:20">
      <c r="A4" s="16" t="s">
        <v>159</v>
      </c>
      <c r="B4" s="16"/>
      <c r="C4" s="16"/>
      <c r="D4" s="16" t="s">
        <v>195</v>
      </c>
      <c r="E4" s="16" t="s">
        <v>196</v>
      </c>
      <c r="F4" s="16" t="s">
        <v>314</v>
      </c>
      <c r="G4" s="16" t="s">
        <v>199</v>
      </c>
      <c r="H4" s="16"/>
      <c r="I4" s="16"/>
      <c r="J4" s="16"/>
      <c r="K4" s="16"/>
      <c r="L4" s="16"/>
      <c r="M4" s="16"/>
      <c r="N4" s="16"/>
      <c r="O4" s="16"/>
      <c r="P4" s="16"/>
      <c r="Q4" s="16"/>
      <c r="R4" s="16" t="s">
        <v>202</v>
      </c>
      <c r="S4" s="16"/>
      <c r="T4" s="16"/>
    </row>
    <row r="5" ht="36.2" customHeight="1" spans="1:20">
      <c r="A5" s="16" t="s">
        <v>167</v>
      </c>
      <c r="B5" s="16" t="s">
        <v>168</v>
      </c>
      <c r="C5" s="16" t="s">
        <v>169</v>
      </c>
      <c r="D5" s="16"/>
      <c r="E5" s="16"/>
      <c r="F5" s="16"/>
      <c r="G5" s="16" t="s">
        <v>136</v>
      </c>
      <c r="H5" s="16" t="s">
        <v>332</v>
      </c>
      <c r="I5" s="16" t="s">
        <v>333</v>
      </c>
      <c r="J5" s="16" t="s">
        <v>334</v>
      </c>
      <c r="K5" s="16" t="s">
        <v>335</v>
      </c>
      <c r="L5" s="16" t="s">
        <v>336</v>
      </c>
      <c r="M5" s="16" t="s">
        <v>337</v>
      </c>
      <c r="N5" s="16" t="s">
        <v>338</v>
      </c>
      <c r="O5" s="16" t="s">
        <v>339</v>
      </c>
      <c r="P5" s="16" t="s">
        <v>340</v>
      </c>
      <c r="Q5" s="16" t="s">
        <v>341</v>
      </c>
      <c r="R5" s="16" t="s">
        <v>136</v>
      </c>
      <c r="S5" s="16" t="s">
        <v>270</v>
      </c>
      <c r="T5" s="16" t="s">
        <v>297</v>
      </c>
    </row>
    <row r="6" ht="22.9" customHeight="1" spans="1:20">
      <c r="A6" s="19"/>
      <c r="B6" s="19"/>
      <c r="C6" s="19"/>
      <c r="D6" s="19"/>
      <c r="E6" s="19" t="s">
        <v>136</v>
      </c>
      <c r="F6" s="46">
        <v>23.1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>
        <v>23.1</v>
      </c>
      <c r="S6" s="46">
        <v>23.1</v>
      </c>
      <c r="T6" s="46"/>
    </row>
    <row r="7" ht="22.9" customHeight="1" spans="1:20">
      <c r="A7" s="19"/>
      <c r="B7" s="19"/>
      <c r="C7" s="19"/>
      <c r="D7" s="17" t="s">
        <v>154</v>
      </c>
      <c r="E7" s="17" t="s">
        <v>155</v>
      </c>
      <c r="F7" s="46">
        <v>23.1</v>
      </c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>
        <v>23.1</v>
      </c>
      <c r="S7" s="46">
        <v>23.1</v>
      </c>
      <c r="T7" s="46"/>
    </row>
    <row r="8" ht="22.9" customHeight="1" spans="1:20">
      <c r="A8" s="19"/>
      <c r="B8" s="19"/>
      <c r="C8" s="19"/>
      <c r="D8" s="31" t="s">
        <v>156</v>
      </c>
      <c r="E8" s="31" t="s">
        <v>157</v>
      </c>
      <c r="F8" s="46">
        <v>23.1</v>
      </c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>
        <v>23.1</v>
      </c>
      <c r="S8" s="46">
        <v>23.1</v>
      </c>
      <c r="T8" s="46"/>
    </row>
    <row r="9" ht="22.9" customHeight="1" spans="1:20">
      <c r="A9" s="39" t="s">
        <v>184</v>
      </c>
      <c r="B9" s="39" t="s">
        <v>181</v>
      </c>
      <c r="C9" s="39" t="s">
        <v>170</v>
      </c>
      <c r="D9" s="22" t="s">
        <v>212</v>
      </c>
      <c r="E9" s="5" t="s">
        <v>186</v>
      </c>
      <c r="F9" s="6">
        <v>23.1</v>
      </c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>
        <v>23.1</v>
      </c>
      <c r="S9" s="32">
        <v>23.1</v>
      </c>
      <c r="T9" s="32"/>
    </row>
  </sheetData>
  <mergeCells count="10">
    <mergeCell ref="S1:T1"/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"/>
  <sheetViews>
    <sheetView workbookViewId="0">
      <selection activeCell="A2" sqref="A2:AG2"/>
    </sheetView>
  </sheetViews>
  <sheetFormatPr defaultColWidth="10" defaultRowHeight="14.4"/>
  <cols>
    <col min="1" max="1" width="5.25" customWidth="1"/>
    <col min="2" max="2" width="5.62962962962963" customWidth="1"/>
    <col min="3" max="3" width="5.87962962962963" customWidth="1"/>
    <col min="4" max="4" width="10.1296296296296" customWidth="1"/>
    <col min="5" max="5" width="18.1296296296296" customWidth="1"/>
    <col min="6" max="6" width="10.75" customWidth="1"/>
    <col min="7" max="33" width="7.12962962962963" customWidth="1"/>
    <col min="34" max="35" width="9.75" customWidth="1"/>
  </cols>
  <sheetData>
    <row r="1" ht="13.9" customHeight="1" spans="1:33">
      <c r="A1" s="3"/>
      <c r="F1" s="3"/>
      <c r="AF1" s="20" t="s">
        <v>342</v>
      </c>
      <c r="AG1" s="20"/>
    </row>
    <row r="2" ht="43.9" customHeight="1" spans="1:33">
      <c r="A2" s="21" t="s">
        <v>20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</row>
    <row r="3" ht="24.2" customHeight="1" spans="1:33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1" t="s">
        <v>32</v>
      </c>
      <c r="AG3" s="11"/>
    </row>
    <row r="4" ht="24.95" customHeight="1" spans="1:33">
      <c r="A4" s="16" t="s">
        <v>159</v>
      </c>
      <c r="B4" s="16"/>
      <c r="C4" s="16"/>
      <c r="D4" s="16" t="s">
        <v>195</v>
      </c>
      <c r="E4" s="16" t="s">
        <v>196</v>
      </c>
      <c r="F4" s="16" t="s">
        <v>343</v>
      </c>
      <c r="G4" s="16" t="s">
        <v>344</v>
      </c>
      <c r="H4" s="16" t="s">
        <v>345</v>
      </c>
      <c r="I4" s="16" t="s">
        <v>346</v>
      </c>
      <c r="J4" s="16" t="s">
        <v>347</v>
      </c>
      <c r="K4" s="16" t="s">
        <v>348</v>
      </c>
      <c r="L4" s="16" t="s">
        <v>349</v>
      </c>
      <c r="M4" s="16" t="s">
        <v>350</v>
      </c>
      <c r="N4" s="16" t="s">
        <v>351</v>
      </c>
      <c r="O4" s="16" t="s">
        <v>352</v>
      </c>
      <c r="P4" s="16" t="s">
        <v>353</v>
      </c>
      <c r="Q4" s="16" t="s">
        <v>338</v>
      </c>
      <c r="R4" s="16" t="s">
        <v>340</v>
      </c>
      <c r="S4" s="16" t="s">
        <v>354</v>
      </c>
      <c r="T4" s="16" t="s">
        <v>333</v>
      </c>
      <c r="U4" s="16" t="s">
        <v>334</v>
      </c>
      <c r="V4" s="16" t="s">
        <v>337</v>
      </c>
      <c r="W4" s="16" t="s">
        <v>355</v>
      </c>
      <c r="X4" s="16" t="s">
        <v>356</v>
      </c>
      <c r="Y4" s="16" t="s">
        <v>357</v>
      </c>
      <c r="Z4" s="16" t="s">
        <v>358</v>
      </c>
      <c r="AA4" s="16" t="s">
        <v>336</v>
      </c>
      <c r="AB4" s="16" t="s">
        <v>359</v>
      </c>
      <c r="AC4" s="16" t="s">
        <v>360</v>
      </c>
      <c r="AD4" s="16" t="s">
        <v>339</v>
      </c>
      <c r="AE4" s="16" t="s">
        <v>361</v>
      </c>
      <c r="AF4" s="16" t="s">
        <v>362</v>
      </c>
      <c r="AG4" s="16" t="s">
        <v>341</v>
      </c>
    </row>
    <row r="5" ht="21.6" customHeight="1" spans="1:33">
      <c r="A5" s="16" t="s">
        <v>167</v>
      </c>
      <c r="B5" s="16" t="s">
        <v>168</v>
      </c>
      <c r="C5" s="16" t="s">
        <v>169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</row>
    <row r="6" ht="22.9" customHeight="1" spans="1:33">
      <c r="A6" s="4"/>
      <c r="B6" s="45"/>
      <c r="C6" s="45"/>
      <c r="D6" s="5"/>
      <c r="E6" s="5" t="s">
        <v>136</v>
      </c>
      <c r="F6" s="46">
        <v>23.1</v>
      </c>
      <c r="G6" s="46">
        <v>2.8</v>
      </c>
      <c r="H6" s="46">
        <v>0.46</v>
      </c>
      <c r="I6" s="46"/>
      <c r="J6" s="46">
        <v>0.5</v>
      </c>
      <c r="K6" s="46"/>
      <c r="L6" s="46">
        <v>2</v>
      </c>
      <c r="M6" s="46">
        <v>0.4</v>
      </c>
      <c r="N6" s="46"/>
      <c r="O6" s="46"/>
      <c r="P6" s="46">
        <v>2.2</v>
      </c>
      <c r="Q6" s="46"/>
      <c r="R6" s="46">
        <v>0.5</v>
      </c>
      <c r="S6" s="46"/>
      <c r="T6" s="46"/>
      <c r="U6" s="46">
        <v>0.5</v>
      </c>
      <c r="V6" s="46">
        <v>0.9</v>
      </c>
      <c r="W6" s="46"/>
      <c r="X6" s="46"/>
      <c r="Y6" s="46"/>
      <c r="Z6" s="46"/>
      <c r="AA6" s="46"/>
      <c r="AB6" s="46"/>
      <c r="AC6" s="46"/>
      <c r="AD6" s="46"/>
      <c r="AE6" s="46">
        <v>12.84</v>
      </c>
      <c r="AF6" s="46"/>
      <c r="AG6" s="46"/>
    </row>
    <row r="7" ht="22.9" customHeight="1" spans="1:33">
      <c r="A7" s="19"/>
      <c r="B7" s="19"/>
      <c r="C7" s="19"/>
      <c r="D7" s="17" t="s">
        <v>154</v>
      </c>
      <c r="E7" s="17" t="s">
        <v>155</v>
      </c>
      <c r="F7" s="46">
        <v>23.1</v>
      </c>
      <c r="G7" s="46">
        <v>2.8</v>
      </c>
      <c r="H7" s="46">
        <v>0.46</v>
      </c>
      <c r="I7" s="46"/>
      <c r="J7" s="46">
        <v>0.5</v>
      </c>
      <c r="K7" s="46"/>
      <c r="L7" s="46">
        <v>2</v>
      </c>
      <c r="M7" s="46">
        <v>0.4</v>
      </c>
      <c r="N7" s="46"/>
      <c r="O7" s="46"/>
      <c r="P7" s="46">
        <v>2.2</v>
      </c>
      <c r="Q7" s="46"/>
      <c r="R7" s="46">
        <v>0.5</v>
      </c>
      <c r="S7" s="46"/>
      <c r="T7" s="46"/>
      <c r="U7" s="46">
        <v>0.5</v>
      </c>
      <c r="V7" s="46">
        <v>0.9</v>
      </c>
      <c r="W7" s="46"/>
      <c r="X7" s="46"/>
      <c r="Y7" s="46"/>
      <c r="Z7" s="46"/>
      <c r="AA7" s="46"/>
      <c r="AB7" s="46"/>
      <c r="AC7" s="46"/>
      <c r="AD7" s="46"/>
      <c r="AE7" s="46">
        <v>12.84</v>
      </c>
      <c r="AF7" s="46"/>
      <c r="AG7" s="46"/>
    </row>
    <row r="8" ht="22.9" customHeight="1" spans="1:33">
      <c r="A8" s="19"/>
      <c r="B8" s="19"/>
      <c r="C8" s="19"/>
      <c r="D8" s="31" t="s">
        <v>156</v>
      </c>
      <c r="E8" s="31" t="s">
        <v>157</v>
      </c>
      <c r="F8" s="46">
        <v>23.1</v>
      </c>
      <c r="G8" s="46">
        <v>2.8</v>
      </c>
      <c r="H8" s="46">
        <v>0.46</v>
      </c>
      <c r="I8" s="46"/>
      <c r="J8" s="46">
        <v>0.5</v>
      </c>
      <c r="K8" s="46"/>
      <c r="L8" s="46">
        <v>2</v>
      </c>
      <c r="M8" s="46">
        <v>0.4</v>
      </c>
      <c r="N8" s="46"/>
      <c r="O8" s="46"/>
      <c r="P8" s="46">
        <v>2.2</v>
      </c>
      <c r="Q8" s="46"/>
      <c r="R8" s="46">
        <v>0.5</v>
      </c>
      <c r="S8" s="46"/>
      <c r="T8" s="46"/>
      <c r="U8" s="46">
        <v>0.5</v>
      </c>
      <c r="V8" s="46">
        <v>0.9</v>
      </c>
      <c r="W8" s="46"/>
      <c r="X8" s="46"/>
      <c r="Y8" s="46"/>
      <c r="Z8" s="46"/>
      <c r="AA8" s="46"/>
      <c r="AB8" s="46"/>
      <c r="AC8" s="46"/>
      <c r="AD8" s="46"/>
      <c r="AE8" s="46">
        <v>12.84</v>
      </c>
      <c r="AF8" s="46"/>
      <c r="AG8" s="46"/>
    </row>
    <row r="9" ht="22.9" customHeight="1" spans="1:33">
      <c r="A9" s="39" t="s">
        <v>184</v>
      </c>
      <c r="B9" s="39" t="s">
        <v>181</v>
      </c>
      <c r="C9" s="39" t="s">
        <v>170</v>
      </c>
      <c r="D9" s="22" t="s">
        <v>212</v>
      </c>
      <c r="E9" s="5" t="s">
        <v>186</v>
      </c>
      <c r="F9" s="32">
        <v>23.1</v>
      </c>
      <c r="G9" s="32">
        <v>2.8</v>
      </c>
      <c r="H9" s="32">
        <v>0.46</v>
      </c>
      <c r="I9" s="32"/>
      <c r="J9" s="32">
        <v>0.5</v>
      </c>
      <c r="K9" s="32"/>
      <c r="L9" s="32">
        <v>2</v>
      </c>
      <c r="M9" s="32">
        <v>0.4</v>
      </c>
      <c r="N9" s="32"/>
      <c r="O9" s="32"/>
      <c r="P9" s="32">
        <v>2.2</v>
      </c>
      <c r="Q9" s="32"/>
      <c r="R9" s="32">
        <v>0.5</v>
      </c>
      <c r="S9" s="32"/>
      <c r="T9" s="32"/>
      <c r="U9" s="32">
        <v>0.5</v>
      </c>
      <c r="V9" s="32">
        <v>0.9</v>
      </c>
      <c r="W9" s="32"/>
      <c r="X9" s="32"/>
      <c r="Y9" s="32"/>
      <c r="Z9" s="32"/>
      <c r="AA9" s="32"/>
      <c r="AB9" s="32"/>
      <c r="AC9" s="32"/>
      <c r="AD9" s="32"/>
      <c r="AE9" s="32">
        <v>12.84</v>
      </c>
      <c r="AF9" s="32"/>
      <c r="AG9" s="32"/>
    </row>
  </sheetData>
  <mergeCells count="35">
    <mergeCell ref="AF1:AG1"/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A2" sqref="A2:H2"/>
    </sheetView>
  </sheetViews>
  <sheetFormatPr defaultColWidth="10" defaultRowHeight="14.4" outlineLevelRow="7" outlineLevelCol="7"/>
  <cols>
    <col min="1" max="1" width="12.8796296296296" customWidth="1"/>
    <col min="2" max="2" width="29.75" customWidth="1"/>
    <col min="3" max="3" width="20.75" customWidth="1"/>
    <col min="4" max="4" width="12.3796296296296" customWidth="1"/>
    <col min="5" max="5" width="10.3796296296296" customWidth="1"/>
    <col min="6" max="6" width="14.1296296296296" customWidth="1"/>
    <col min="7" max="8" width="13.75" customWidth="1"/>
    <col min="9" max="9" width="9.75" customWidth="1"/>
  </cols>
  <sheetData>
    <row r="1" ht="16.35" customHeight="1" spans="1:8">
      <c r="A1" s="3"/>
      <c r="G1" s="20" t="s">
        <v>363</v>
      </c>
      <c r="H1" s="20"/>
    </row>
    <row r="2" ht="33.6" customHeight="1" spans="1:8">
      <c r="A2" s="21" t="s">
        <v>21</v>
      </c>
      <c r="B2" s="21"/>
      <c r="C2" s="21"/>
      <c r="D2" s="21"/>
      <c r="E2" s="21"/>
      <c r="F2" s="21"/>
      <c r="G2" s="21"/>
      <c r="H2" s="21"/>
    </row>
    <row r="3" ht="24.2" customHeight="1" spans="1:8">
      <c r="A3" s="15" t="s">
        <v>31</v>
      </c>
      <c r="B3" s="15"/>
      <c r="C3" s="15"/>
      <c r="D3" s="15"/>
      <c r="E3" s="15"/>
      <c r="F3" s="15"/>
      <c r="G3" s="15"/>
      <c r="H3" s="11" t="s">
        <v>32</v>
      </c>
    </row>
    <row r="4" ht="23.25" customHeight="1" spans="1:8">
      <c r="A4" s="16" t="s">
        <v>364</v>
      </c>
      <c r="B4" s="16" t="s">
        <v>365</v>
      </c>
      <c r="C4" s="16" t="s">
        <v>366</v>
      </c>
      <c r="D4" s="16" t="s">
        <v>367</v>
      </c>
      <c r="E4" s="16" t="s">
        <v>368</v>
      </c>
      <c r="F4" s="16"/>
      <c r="G4" s="16"/>
      <c r="H4" s="16" t="s">
        <v>369</v>
      </c>
    </row>
    <row r="5" ht="25.9" customHeight="1" spans="1:8">
      <c r="A5" s="16"/>
      <c r="B5" s="16"/>
      <c r="C5" s="16"/>
      <c r="D5" s="16"/>
      <c r="E5" s="16" t="s">
        <v>138</v>
      </c>
      <c r="F5" s="16" t="s">
        <v>370</v>
      </c>
      <c r="G5" s="16" t="s">
        <v>371</v>
      </c>
      <c r="H5" s="16"/>
    </row>
    <row r="6" ht="22.9" customHeight="1" spans="1:8">
      <c r="A6" s="19"/>
      <c r="B6" s="19" t="s">
        <v>136</v>
      </c>
      <c r="C6" s="18">
        <v>3.7</v>
      </c>
      <c r="D6" s="18"/>
      <c r="E6" s="18"/>
      <c r="F6" s="18"/>
      <c r="G6" s="18"/>
      <c r="H6" s="18">
        <v>3.7</v>
      </c>
    </row>
    <row r="7" ht="22.9" customHeight="1" spans="1:8">
      <c r="A7" s="17" t="s">
        <v>154</v>
      </c>
      <c r="B7" s="17" t="s">
        <v>155</v>
      </c>
      <c r="C7" s="18">
        <v>3.7</v>
      </c>
      <c r="D7" s="18"/>
      <c r="E7" s="18"/>
      <c r="F7" s="18"/>
      <c r="G7" s="18"/>
      <c r="H7" s="18">
        <v>3.7</v>
      </c>
    </row>
    <row r="8" ht="22.9" customHeight="1" spans="1:8">
      <c r="A8" s="22" t="s">
        <v>156</v>
      </c>
      <c r="B8" s="22" t="s">
        <v>157</v>
      </c>
      <c r="C8" s="32">
        <v>3.7</v>
      </c>
      <c r="D8" s="32"/>
      <c r="E8" s="6"/>
      <c r="F8" s="32"/>
      <c r="G8" s="32"/>
      <c r="H8" s="32">
        <v>3.7</v>
      </c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2" sqref="A2:H2"/>
    </sheetView>
  </sheetViews>
  <sheetFormatPr defaultColWidth="10" defaultRowHeight="14.4" outlineLevelCol="7"/>
  <cols>
    <col min="1" max="1" width="11.3796296296296" customWidth="1"/>
    <col min="2" max="2" width="24.8796296296296" customWidth="1"/>
    <col min="3" max="3" width="16.1296296296296" customWidth="1"/>
    <col min="4" max="4" width="12.8796296296296" customWidth="1"/>
    <col min="5" max="5" width="12.75" customWidth="1"/>
    <col min="6" max="6" width="13.8796296296296" customWidth="1"/>
    <col min="7" max="7" width="14.1296296296296" customWidth="1"/>
    <col min="8" max="8" width="16.25" customWidth="1"/>
    <col min="9" max="9" width="9.75" customWidth="1"/>
  </cols>
  <sheetData>
    <row r="1" ht="16.35" customHeight="1" spans="1:8">
      <c r="A1" s="3"/>
      <c r="G1" s="20" t="s">
        <v>372</v>
      </c>
      <c r="H1" s="20"/>
    </row>
    <row r="2" ht="38.85" customHeight="1" spans="1:8">
      <c r="A2" s="21" t="s">
        <v>22</v>
      </c>
      <c r="B2" s="21"/>
      <c r="C2" s="21"/>
      <c r="D2" s="21"/>
      <c r="E2" s="21"/>
      <c r="F2" s="21"/>
      <c r="G2" s="21"/>
      <c r="H2" s="21"/>
    </row>
    <row r="3" ht="24.2" customHeight="1" spans="1:8">
      <c r="A3" s="15" t="s">
        <v>31</v>
      </c>
      <c r="B3" s="15"/>
      <c r="C3" s="15"/>
      <c r="D3" s="15"/>
      <c r="E3" s="15"/>
      <c r="F3" s="15"/>
      <c r="G3" s="15"/>
      <c r="H3" s="11" t="s">
        <v>32</v>
      </c>
    </row>
    <row r="4" ht="23.25" customHeight="1" spans="1:8">
      <c r="A4" s="16" t="s">
        <v>160</v>
      </c>
      <c r="B4" s="16" t="s">
        <v>161</v>
      </c>
      <c r="C4" s="16" t="s">
        <v>136</v>
      </c>
      <c r="D4" s="16" t="s">
        <v>373</v>
      </c>
      <c r="E4" s="16"/>
      <c r="F4" s="16"/>
      <c r="G4" s="16"/>
      <c r="H4" s="16" t="s">
        <v>163</v>
      </c>
    </row>
    <row r="5" ht="19.9" customHeight="1" spans="1:8">
      <c r="A5" s="16"/>
      <c r="B5" s="16"/>
      <c r="C5" s="16"/>
      <c r="D5" s="16" t="s">
        <v>138</v>
      </c>
      <c r="E5" s="16" t="s">
        <v>236</v>
      </c>
      <c r="F5" s="16"/>
      <c r="G5" s="16" t="s">
        <v>237</v>
      </c>
      <c r="H5" s="16"/>
    </row>
    <row r="6" ht="27.6" customHeight="1" spans="1:8">
      <c r="A6" s="16"/>
      <c r="B6" s="16"/>
      <c r="C6" s="16"/>
      <c r="D6" s="16"/>
      <c r="E6" s="16" t="s">
        <v>215</v>
      </c>
      <c r="F6" s="16" t="s">
        <v>206</v>
      </c>
      <c r="G6" s="16"/>
      <c r="H6" s="16"/>
    </row>
    <row r="7" ht="22.9" customHeight="1" spans="1:8">
      <c r="A7" s="19"/>
      <c r="B7" s="4" t="s">
        <v>136</v>
      </c>
      <c r="C7" s="18">
        <f>C8</f>
        <v>50</v>
      </c>
      <c r="D7" s="18">
        <f>D8</f>
        <v>50</v>
      </c>
      <c r="E7" s="18"/>
      <c r="F7" s="18"/>
      <c r="G7" s="18"/>
      <c r="H7" s="18">
        <f>H8</f>
        <v>50</v>
      </c>
    </row>
    <row r="8" ht="22.9" customHeight="1" spans="1:8">
      <c r="A8" s="33">
        <v>425</v>
      </c>
      <c r="B8" s="42" t="s">
        <v>155</v>
      </c>
      <c r="C8" s="18">
        <f>SUM(D8)</f>
        <v>50</v>
      </c>
      <c r="D8" s="18">
        <v>50</v>
      </c>
      <c r="E8" s="18"/>
      <c r="F8" s="18"/>
      <c r="G8" s="18"/>
      <c r="H8" s="18">
        <f>H9</f>
        <v>50</v>
      </c>
    </row>
    <row r="9" ht="22.9" customHeight="1" spans="1:8">
      <c r="A9" s="43" t="s">
        <v>156</v>
      </c>
      <c r="B9" s="42" t="s">
        <v>157</v>
      </c>
      <c r="C9" s="18">
        <f>SUM(D9)</f>
        <v>50</v>
      </c>
      <c r="D9" s="18">
        <v>50</v>
      </c>
      <c r="E9" s="18"/>
      <c r="F9" s="18"/>
      <c r="G9" s="18"/>
      <c r="H9" s="18">
        <f>SUM(H10)</f>
        <v>50</v>
      </c>
    </row>
    <row r="10" ht="22.9" customHeight="1" spans="1:8">
      <c r="A10" s="36">
        <v>2296002</v>
      </c>
      <c r="B10" s="44" t="s">
        <v>193</v>
      </c>
      <c r="C10" s="38">
        <f>SUM(D10)</f>
        <v>50</v>
      </c>
      <c r="D10" s="38">
        <v>50</v>
      </c>
      <c r="E10" s="18"/>
      <c r="F10" s="18"/>
      <c r="G10" s="18"/>
      <c r="H10" s="38">
        <v>50</v>
      </c>
    </row>
    <row r="11" ht="22.9" customHeight="1" spans="1:8">
      <c r="A11" s="31"/>
      <c r="B11" s="31"/>
      <c r="C11" s="18"/>
      <c r="D11" s="18"/>
      <c r="E11" s="18"/>
      <c r="F11" s="18"/>
      <c r="G11" s="18"/>
      <c r="H11" s="18"/>
    </row>
    <row r="12" ht="22.9" customHeight="1" spans="1:8">
      <c r="A12" s="22"/>
      <c r="B12" s="22"/>
      <c r="C12" s="6"/>
      <c r="D12" s="6"/>
      <c r="E12" s="32"/>
      <c r="F12" s="32"/>
      <c r="G12" s="32"/>
      <c r="H12" s="32"/>
    </row>
    <row r="13" s="30" customFormat="1"/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S2" sqref="S2"/>
    </sheetView>
  </sheetViews>
  <sheetFormatPr defaultColWidth="10" defaultRowHeight="14.4"/>
  <cols>
    <col min="1" max="1" width="4.5" customWidth="1"/>
    <col min="2" max="2" width="4.75" customWidth="1"/>
    <col min="3" max="3" width="5" customWidth="1"/>
    <col min="4" max="4" width="6.62962962962963" customWidth="1"/>
    <col min="5" max="5" width="16.3796296296296" customWidth="1"/>
    <col min="6" max="6" width="11.75" customWidth="1"/>
    <col min="7" max="20" width="7.12962962962963" customWidth="1"/>
    <col min="21" max="22" width="9.75" customWidth="1"/>
  </cols>
  <sheetData>
    <row r="1" ht="16.35" customHeight="1" spans="1:20">
      <c r="A1" s="3"/>
      <c r="S1" s="20" t="s">
        <v>374</v>
      </c>
      <c r="T1" s="20"/>
    </row>
    <row r="2" ht="47.45" customHeight="1" spans="1:17">
      <c r="A2" s="21" t="s">
        <v>23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</row>
    <row r="3" ht="24.2" customHeight="1" spans="1:20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1" t="s">
        <v>32</v>
      </c>
      <c r="T3" s="11"/>
    </row>
    <row r="4" ht="27.6" customHeight="1" spans="1:20">
      <c r="A4" s="16" t="s">
        <v>159</v>
      </c>
      <c r="B4" s="16"/>
      <c r="C4" s="16"/>
      <c r="D4" s="16" t="s">
        <v>195</v>
      </c>
      <c r="E4" s="16" t="s">
        <v>196</v>
      </c>
      <c r="F4" s="16" t="s">
        <v>197</v>
      </c>
      <c r="G4" s="16" t="s">
        <v>198</v>
      </c>
      <c r="H4" s="16" t="s">
        <v>199</v>
      </c>
      <c r="I4" s="16" t="s">
        <v>200</v>
      </c>
      <c r="J4" s="16" t="s">
        <v>201</v>
      </c>
      <c r="K4" s="16" t="s">
        <v>202</v>
      </c>
      <c r="L4" s="16" t="s">
        <v>203</v>
      </c>
      <c r="M4" s="16" t="s">
        <v>204</v>
      </c>
      <c r="N4" s="16" t="s">
        <v>205</v>
      </c>
      <c r="O4" s="16" t="s">
        <v>206</v>
      </c>
      <c r="P4" s="16" t="s">
        <v>207</v>
      </c>
      <c r="Q4" s="16" t="s">
        <v>208</v>
      </c>
      <c r="R4" s="16" t="s">
        <v>209</v>
      </c>
      <c r="S4" s="16" t="s">
        <v>210</v>
      </c>
      <c r="T4" s="16" t="s">
        <v>211</v>
      </c>
    </row>
    <row r="5" ht="19.9" customHeight="1" spans="1:20">
      <c r="A5" s="16" t="s">
        <v>167</v>
      </c>
      <c r="B5" s="16" t="s">
        <v>168</v>
      </c>
      <c r="C5" s="16" t="s">
        <v>169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</row>
    <row r="6" ht="22.9" customHeight="1" spans="1:20">
      <c r="A6" s="19"/>
      <c r="B6" s="19"/>
      <c r="C6" s="19"/>
      <c r="D6" s="19"/>
      <c r="E6" s="19" t="s">
        <v>136</v>
      </c>
      <c r="F6" s="18">
        <f>F7</f>
        <v>50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>
        <f>T7</f>
        <v>50</v>
      </c>
    </row>
    <row r="7" ht="22.9" customHeight="1" spans="1:20">
      <c r="A7" s="19"/>
      <c r="B7" s="19"/>
      <c r="C7" s="19"/>
      <c r="D7" s="33" t="s">
        <v>154</v>
      </c>
      <c r="E7" s="33" t="s">
        <v>155</v>
      </c>
      <c r="F7" s="34">
        <f>F8</f>
        <v>50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>
        <v>50</v>
      </c>
    </row>
    <row r="8" ht="22.9" customHeight="1" spans="1:20">
      <c r="A8" s="35"/>
      <c r="B8" s="35"/>
      <c r="C8" s="35"/>
      <c r="D8" s="33" t="s">
        <v>156</v>
      </c>
      <c r="E8" s="33" t="s">
        <v>157</v>
      </c>
      <c r="F8" s="34">
        <f>F9</f>
        <v>50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>
        <v>50</v>
      </c>
    </row>
    <row r="9" ht="22.9" customHeight="1" spans="1:20">
      <c r="A9" s="36">
        <v>229</v>
      </c>
      <c r="B9" s="36">
        <v>60</v>
      </c>
      <c r="C9" s="36" t="s">
        <v>181</v>
      </c>
      <c r="D9" s="36">
        <v>2296002</v>
      </c>
      <c r="E9" s="37" t="s">
        <v>193</v>
      </c>
      <c r="F9" s="38">
        <v>50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38">
        <v>50</v>
      </c>
    </row>
    <row r="10" ht="22.9" customHeight="1" spans="1:20">
      <c r="A10" s="39"/>
      <c r="B10" s="39"/>
      <c r="C10" s="39"/>
      <c r="D10" s="22"/>
      <c r="E10" s="40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abSelected="1" topLeftCell="A17" workbookViewId="0">
      <selection activeCell="B27" sqref="B27"/>
    </sheetView>
  </sheetViews>
  <sheetFormatPr defaultColWidth="10" defaultRowHeight="14.4" outlineLevelCol="2"/>
  <cols>
    <col min="1" max="1" width="6.37962962962963" customWidth="1"/>
    <col min="2" max="2" width="9.87962962962963" customWidth="1"/>
    <col min="3" max="3" width="52.3796296296296" customWidth="1"/>
    <col min="4" max="4" width="9.75" customWidth="1"/>
  </cols>
  <sheetData>
    <row r="1" ht="32.85" customHeight="1" spans="1:3">
      <c r="A1" s="3"/>
      <c r="B1" s="14" t="s">
        <v>5</v>
      </c>
      <c r="C1" s="14"/>
    </row>
    <row r="2" ht="24.95" customHeight="1" spans="2:3">
      <c r="B2" s="14"/>
      <c r="C2" s="14"/>
    </row>
    <row r="3" ht="31.15" customHeight="1" spans="2:3">
      <c r="B3" s="78" t="s">
        <v>6</v>
      </c>
      <c r="C3" s="78"/>
    </row>
    <row r="4" ht="32.65" customHeight="1" spans="2:3">
      <c r="B4" s="79">
        <v>1</v>
      </c>
      <c r="C4" s="80" t="s">
        <v>7</v>
      </c>
    </row>
    <row r="5" ht="32.65" customHeight="1" spans="2:3">
      <c r="B5" s="79">
        <v>2</v>
      </c>
      <c r="C5" s="81" t="s">
        <v>8</v>
      </c>
    </row>
    <row r="6" ht="32.65" customHeight="1" spans="2:3">
      <c r="B6" s="79">
        <v>3</v>
      </c>
      <c r="C6" s="80" t="s">
        <v>9</v>
      </c>
    </row>
    <row r="7" ht="32.65" customHeight="1" spans="2:3">
      <c r="B7" s="79">
        <v>4</v>
      </c>
      <c r="C7" s="80" t="s">
        <v>10</v>
      </c>
    </row>
    <row r="8" ht="32.65" customHeight="1" spans="2:3">
      <c r="B8" s="79">
        <v>5</v>
      </c>
      <c r="C8" s="80" t="s">
        <v>11</v>
      </c>
    </row>
    <row r="9" ht="32.65" customHeight="1" spans="2:3">
      <c r="B9" s="79">
        <v>6</v>
      </c>
      <c r="C9" s="80" t="s">
        <v>12</v>
      </c>
    </row>
    <row r="10" ht="32.65" customHeight="1" spans="2:3">
      <c r="B10" s="79">
        <v>7</v>
      </c>
      <c r="C10" s="80" t="s">
        <v>13</v>
      </c>
    </row>
    <row r="11" ht="32.65" customHeight="1" spans="2:3">
      <c r="B11" s="79">
        <v>8</v>
      </c>
      <c r="C11" s="80" t="s">
        <v>14</v>
      </c>
    </row>
    <row r="12" ht="32.65" customHeight="1" spans="2:3">
      <c r="B12" s="79">
        <v>9</v>
      </c>
      <c r="C12" s="80" t="s">
        <v>15</v>
      </c>
    </row>
    <row r="13" ht="32.65" customHeight="1" spans="2:3">
      <c r="B13" s="79">
        <v>10</v>
      </c>
      <c r="C13" s="80" t="s">
        <v>16</v>
      </c>
    </row>
    <row r="14" ht="32.65" customHeight="1" spans="2:3">
      <c r="B14" s="79">
        <v>11</v>
      </c>
      <c r="C14" s="80" t="s">
        <v>17</v>
      </c>
    </row>
    <row r="15" ht="32.65" customHeight="1" spans="2:3">
      <c r="B15" s="79">
        <v>12</v>
      </c>
      <c r="C15" s="80" t="s">
        <v>18</v>
      </c>
    </row>
    <row r="16" ht="32.65" customHeight="1" spans="2:3">
      <c r="B16" s="79">
        <v>13</v>
      </c>
      <c r="C16" s="80" t="s">
        <v>19</v>
      </c>
    </row>
    <row r="17" ht="32.65" customHeight="1" spans="2:3">
      <c r="B17" s="79">
        <v>14</v>
      </c>
      <c r="C17" s="80" t="s">
        <v>20</v>
      </c>
    </row>
    <row r="18" ht="32.65" customHeight="1" spans="2:3">
      <c r="B18" s="79">
        <v>15</v>
      </c>
      <c r="C18" s="80" t="s">
        <v>21</v>
      </c>
    </row>
    <row r="19" ht="32.65" customHeight="1" spans="2:3">
      <c r="B19" s="79">
        <v>16</v>
      </c>
      <c r="C19" s="80" t="s">
        <v>22</v>
      </c>
    </row>
    <row r="20" ht="32.65" customHeight="1" spans="2:3">
      <c r="B20" s="79">
        <v>17</v>
      </c>
      <c r="C20" s="80" t="s">
        <v>23</v>
      </c>
    </row>
    <row r="21" ht="32.65" customHeight="1" spans="2:3">
      <c r="B21" s="79">
        <v>18</v>
      </c>
      <c r="C21" s="80" t="s">
        <v>24</v>
      </c>
    </row>
    <row r="22" ht="32.65" customHeight="1" spans="2:3">
      <c r="B22" s="79">
        <v>19</v>
      </c>
      <c r="C22" s="80" t="s">
        <v>25</v>
      </c>
    </row>
    <row r="23" ht="32.65" customHeight="1" spans="2:3">
      <c r="B23" s="79">
        <v>20</v>
      </c>
      <c r="C23" s="80" t="s">
        <v>26</v>
      </c>
    </row>
    <row r="24" ht="32.65" customHeight="1" spans="2:3">
      <c r="B24" s="79">
        <v>21</v>
      </c>
      <c r="C24" s="80" t="s">
        <v>27</v>
      </c>
    </row>
    <row r="25" ht="32.65" customHeight="1" spans="2:3">
      <c r="B25" s="79">
        <v>22</v>
      </c>
      <c r="C25" s="80" t="s">
        <v>28</v>
      </c>
    </row>
    <row r="26" ht="32.65" customHeight="1" spans="2:3">
      <c r="B26" s="79">
        <v>23</v>
      </c>
      <c r="C26" s="82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2" sqref="A2:T2"/>
    </sheetView>
  </sheetViews>
  <sheetFormatPr defaultColWidth="10" defaultRowHeight="14.4"/>
  <cols>
    <col min="1" max="1" width="3.75" customWidth="1"/>
    <col min="2" max="3" width="3.87962962962963" customWidth="1"/>
    <col min="4" max="4" width="6.75" customWidth="1"/>
    <col min="5" max="5" width="15.8796296296296" customWidth="1"/>
    <col min="6" max="6" width="9.25" customWidth="1"/>
    <col min="7" max="20" width="7.12962962962963" customWidth="1"/>
    <col min="21" max="22" width="9.75" customWidth="1"/>
  </cols>
  <sheetData>
    <row r="1" ht="16.35" customHeight="1" spans="1:20">
      <c r="A1" s="3"/>
      <c r="S1" s="20" t="s">
        <v>375</v>
      </c>
      <c r="T1" s="20"/>
    </row>
    <row r="2" ht="47.45" customHeight="1" spans="1:20">
      <c r="A2" s="21" t="s">
        <v>24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</row>
    <row r="3" ht="21.6" customHeight="1" spans="1:20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1" t="s">
        <v>32</v>
      </c>
      <c r="T3" s="11"/>
    </row>
    <row r="4" ht="29.25" customHeight="1" spans="1:20">
      <c r="A4" s="16" t="s">
        <v>159</v>
      </c>
      <c r="B4" s="16"/>
      <c r="C4" s="16"/>
      <c r="D4" s="16" t="s">
        <v>195</v>
      </c>
      <c r="E4" s="16" t="s">
        <v>196</v>
      </c>
      <c r="F4" s="16" t="s">
        <v>214</v>
      </c>
      <c r="G4" s="16" t="s">
        <v>162</v>
      </c>
      <c r="H4" s="16"/>
      <c r="I4" s="16"/>
      <c r="J4" s="16"/>
      <c r="K4" s="16" t="s">
        <v>163</v>
      </c>
      <c r="L4" s="16"/>
      <c r="M4" s="16"/>
      <c r="N4" s="16"/>
      <c r="O4" s="16"/>
      <c r="P4" s="16"/>
      <c r="Q4" s="16"/>
      <c r="R4" s="16"/>
      <c r="S4" s="16"/>
      <c r="T4" s="16"/>
    </row>
    <row r="5" ht="50.1" customHeight="1" spans="1:20">
      <c r="A5" s="16" t="s">
        <v>167</v>
      </c>
      <c r="B5" s="16" t="s">
        <v>168</v>
      </c>
      <c r="C5" s="16" t="s">
        <v>169</v>
      </c>
      <c r="D5" s="16"/>
      <c r="E5" s="16"/>
      <c r="F5" s="16"/>
      <c r="G5" s="16" t="s">
        <v>136</v>
      </c>
      <c r="H5" s="16" t="s">
        <v>215</v>
      </c>
      <c r="I5" s="16" t="s">
        <v>216</v>
      </c>
      <c r="J5" s="16" t="s">
        <v>206</v>
      </c>
      <c r="K5" s="16" t="s">
        <v>136</v>
      </c>
      <c r="L5" s="16" t="s">
        <v>218</v>
      </c>
      <c r="M5" s="16" t="s">
        <v>219</v>
      </c>
      <c r="N5" s="16" t="s">
        <v>208</v>
      </c>
      <c r="O5" s="16" t="s">
        <v>220</v>
      </c>
      <c r="P5" s="16" t="s">
        <v>221</v>
      </c>
      <c r="Q5" s="16" t="s">
        <v>222</v>
      </c>
      <c r="R5" s="16" t="s">
        <v>204</v>
      </c>
      <c r="S5" s="16" t="s">
        <v>207</v>
      </c>
      <c r="T5" s="16" t="s">
        <v>211</v>
      </c>
    </row>
    <row r="6" ht="22.9" customHeight="1" spans="1:20">
      <c r="A6" s="19"/>
      <c r="B6" s="19"/>
      <c r="C6" s="19"/>
      <c r="D6" s="19"/>
      <c r="E6" s="19" t="s">
        <v>136</v>
      </c>
      <c r="F6" s="18">
        <v>0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ht="22.9" customHeight="1" spans="1:20">
      <c r="A7" s="19"/>
      <c r="B7" s="19"/>
      <c r="C7" s="19"/>
      <c r="D7" s="33" t="s">
        <v>154</v>
      </c>
      <c r="E7" s="33" t="s">
        <v>155</v>
      </c>
      <c r="F7" s="34">
        <f>F8</f>
        <v>50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>
        <v>50</v>
      </c>
    </row>
    <row r="8" ht="22.9" customHeight="1" spans="1:20">
      <c r="A8" s="35"/>
      <c r="B8" s="35"/>
      <c r="C8" s="35"/>
      <c r="D8" s="33" t="s">
        <v>156</v>
      </c>
      <c r="E8" s="33" t="s">
        <v>157</v>
      </c>
      <c r="F8" s="34">
        <f>F9</f>
        <v>50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>
        <v>50</v>
      </c>
    </row>
    <row r="9" ht="22.9" customHeight="1" spans="1:20">
      <c r="A9" s="36">
        <v>229</v>
      </c>
      <c r="B9" s="36">
        <v>60</v>
      </c>
      <c r="C9" s="36" t="s">
        <v>181</v>
      </c>
      <c r="D9" s="36">
        <v>2296002</v>
      </c>
      <c r="E9" s="37" t="s">
        <v>193</v>
      </c>
      <c r="F9" s="38">
        <v>50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38">
        <v>50</v>
      </c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2" sqref="A2:H2"/>
    </sheetView>
  </sheetViews>
  <sheetFormatPr defaultColWidth="10" defaultRowHeight="14.4" outlineLevelCol="7"/>
  <cols>
    <col min="1" max="1" width="11.1296296296296" customWidth="1"/>
    <col min="2" max="2" width="25.3796296296296" customWidth="1"/>
    <col min="3" max="3" width="15.3796296296296" customWidth="1"/>
    <col min="4" max="4" width="12.75" customWidth="1"/>
    <col min="5" max="5" width="16.3796296296296" customWidth="1"/>
    <col min="6" max="6" width="14.1296296296296" customWidth="1"/>
    <col min="7" max="7" width="15.3796296296296" customWidth="1"/>
    <col min="8" max="8" width="17.6296296296296" customWidth="1"/>
    <col min="9" max="9" width="9.75" customWidth="1"/>
  </cols>
  <sheetData>
    <row r="1" ht="16.35" customHeight="1" spans="1:8">
      <c r="A1" s="3"/>
      <c r="H1" s="20" t="s">
        <v>376</v>
      </c>
    </row>
    <row r="2" ht="38.85" customHeight="1" spans="1:8">
      <c r="A2" s="21" t="s">
        <v>377</v>
      </c>
      <c r="B2" s="21"/>
      <c r="C2" s="21"/>
      <c r="D2" s="21"/>
      <c r="E2" s="21"/>
      <c r="F2" s="21"/>
      <c r="G2" s="21"/>
      <c r="H2" s="21"/>
    </row>
    <row r="3" ht="24.2" customHeight="1" spans="1:8">
      <c r="A3" s="15" t="s">
        <v>31</v>
      </c>
      <c r="B3" s="15"/>
      <c r="C3" s="15"/>
      <c r="D3" s="15"/>
      <c r="E3" s="15"/>
      <c r="F3" s="15"/>
      <c r="G3" s="15"/>
      <c r="H3" s="11" t="s">
        <v>32</v>
      </c>
    </row>
    <row r="4" ht="19.9" customHeight="1" spans="1:8">
      <c r="A4" s="16" t="s">
        <v>160</v>
      </c>
      <c r="B4" s="16" t="s">
        <v>161</v>
      </c>
      <c r="C4" s="16" t="s">
        <v>136</v>
      </c>
      <c r="D4" s="16" t="s">
        <v>378</v>
      </c>
      <c r="E4" s="16"/>
      <c r="F4" s="16"/>
      <c r="G4" s="16"/>
      <c r="H4" s="16" t="s">
        <v>163</v>
      </c>
    </row>
    <row r="5" ht="23.25" customHeight="1" spans="1:8">
      <c r="A5" s="16"/>
      <c r="B5" s="16"/>
      <c r="C5" s="16"/>
      <c r="D5" s="16" t="s">
        <v>138</v>
      </c>
      <c r="E5" s="16" t="s">
        <v>236</v>
      </c>
      <c r="F5" s="16"/>
      <c r="G5" s="16" t="s">
        <v>237</v>
      </c>
      <c r="H5" s="16"/>
    </row>
    <row r="6" ht="23.25" customHeight="1" spans="1:8">
      <c r="A6" s="16"/>
      <c r="B6" s="16"/>
      <c r="C6" s="16"/>
      <c r="D6" s="16"/>
      <c r="E6" s="16" t="s">
        <v>215</v>
      </c>
      <c r="F6" s="16" t="s">
        <v>206</v>
      </c>
      <c r="G6" s="16"/>
      <c r="H6" s="16"/>
    </row>
    <row r="7" ht="22.9" customHeight="1" spans="1:8">
      <c r="A7" s="19"/>
      <c r="B7" s="4" t="s">
        <v>136</v>
      </c>
      <c r="C7" s="18">
        <v>0</v>
      </c>
      <c r="D7" s="18"/>
      <c r="E7" s="18"/>
      <c r="F7" s="18"/>
      <c r="G7" s="18"/>
      <c r="H7" s="18"/>
    </row>
    <row r="8" ht="22.9" customHeight="1" spans="1:8">
      <c r="A8" s="17"/>
      <c r="B8" s="17"/>
      <c r="C8" s="18"/>
      <c r="D8" s="18"/>
      <c r="E8" s="18"/>
      <c r="F8" s="18"/>
      <c r="G8" s="18"/>
      <c r="H8" s="18"/>
    </row>
    <row r="9" ht="22.9" customHeight="1" spans="1:8">
      <c r="A9" s="31"/>
      <c r="B9" s="31"/>
      <c r="C9" s="18"/>
      <c r="D9" s="18"/>
      <c r="E9" s="18"/>
      <c r="F9" s="18"/>
      <c r="G9" s="18"/>
      <c r="H9" s="18"/>
    </row>
    <row r="10" ht="22.9" customHeight="1" spans="1:8">
      <c r="A10" s="31"/>
      <c r="B10" s="31"/>
      <c r="C10" s="18"/>
      <c r="D10" s="18"/>
      <c r="E10" s="18"/>
      <c r="F10" s="18"/>
      <c r="G10" s="18"/>
      <c r="H10" s="18"/>
    </row>
    <row r="11" ht="22.9" customHeight="1" spans="1:8">
      <c r="A11" s="31"/>
      <c r="B11" s="31"/>
      <c r="C11" s="18"/>
      <c r="D11" s="18"/>
      <c r="E11" s="18"/>
      <c r="F11" s="18"/>
      <c r="G11" s="18"/>
      <c r="H11" s="18"/>
    </row>
    <row r="12" ht="22.9" customHeight="1" spans="1:8">
      <c r="A12" s="22"/>
      <c r="B12" s="22"/>
      <c r="C12" s="6"/>
      <c r="D12" s="6"/>
      <c r="E12" s="32"/>
      <c r="F12" s="32"/>
      <c r="G12" s="32"/>
      <c r="H12" s="32"/>
    </row>
    <row r="13" s="30" customFormat="1" spans="1:1">
      <c r="A13" s="30" t="s">
        <v>379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2" sqref="A2:H2"/>
    </sheetView>
  </sheetViews>
  <sheetFormatPr defaultColWidth="10" defaultRowHeight="14.4" outlineLevelCol="7"/>
  <cols>
    <col min="1" max="1" width="10.75" customWidth="1"/>
    <col min="2" max="2" width="22.75" customWidth="1"/>
    <col min="3" max="3" width="19.25" customWidth="1"/>
    <col min="4" max="4" width="16.75" customWidth="1"/>
    <col min="5" max="6" width="16.3796296296296" customWidth="1"/>
    <col min="7" max="8" width="17.6296296296296" customWidth="1"/>
    <col min="9" max="9" width="9.75" customWidth="1"/>
  </cols>
  <sheetData>
    <row r="1" ht="16.35" customHeight="1" spans="1:8">
      <c r="A1" s="3"/>
      <c r="H1" s="20" t="s">
        <v>380</v>
      </c>
    </row>
    <row r="2" ht="38.85" customHeight="1" spans="1:8">
      <c r="A2" s="21" t="s">
        <v>26</v>
      </c>
      <c r="B2" s="21"/>
      <c r="C2" s="21"/>
      <c r="D2" s="21"/>
      <c r="E2" s="21"/>
      <c r="F2" s="21"/>
      <c r="G2" s="21"/>
      <c r="H2" s="21"/>
    </row>
    <row r="3" ht="24.2" customHeight="1" spans="1:8">
      <c r="A3" s="15" t="s">
        <v>31</v>
      </c>
      <c r="B3" s="15"/>
      <c r="C3" s="15"/>
      <c r="D3" s="15"/>
      <c r="E3" s="15"/>
      <c r="F3" s="15"/>
      <c r="G3" s="15"/>
      <c r="H3" s="11" t="s">
        <v>32</v>
      </c>
    </row>
    <row r="4" ht="20.65" customHeight="1" spans="1:8">
      <c r="A4" s="16" t="s">
        <v>160</v>
      </c>
      <c r="B4" s="16" t="s">
        <v>161</v>
      </c>
      <c r="C4" s="16" t="s">
        <v>136</v>
      </c>
      <c r="D4" s="16" t="s">
        <v>381</v>
      </c>
      <c r="E4" s="16"/>
      <c r="F4" s="16"/>
      <c r="G4" s="16"/>
      <c r="H4" s="16" t="s">
        <v>163</v>
      </c>
    </row>
    <row r="5" ht="18.95" customHeight="1" spans="1:8">
      <c r="A5" s="16"/>
      <c r="B5" s="16"/>
      <c r="C5" s="16"/>
      <c r="D5" s="16" t="s">
        <v>138</v>
      </c>
      <c r="E5" s="16" t="s">
        <v>236</v>
      </c>
      <c r="F5" s="16"/>
      <c r="G5" s="16" t="s">
        <v>237</v>
      </c>
      <c r="H5" s="16"/>
    </row>
    <row r="6" ht="24.2" customHeight="1" spans="1:8">
      <c r="A6" s="16"/>
      <c r="B6" s="16"/>
      <c r="C6" s="16"/>
      <c r="D6" s="16"/>
      <c r="E6" s="16" t="s">
        <v>215</v>
      </c>
      <c r="F6" s="16" t="s">
        <v>206</v>
      </c>
      <c r="G6" s="16"/>
      <c r="H6" s="16"/>
    </row>
    <row r="7" ht="22.9" customHeight="1" spans="1:8">
      <c r="A7" s="19"/>
      <c r="B7" s="4" t="s">
        <v>136</v>
      </c>
      <c r="C7" s="18">
        <v>0</v>
      </c>
      <c r="D7" s="18"/>
      <c r="E7" s="18"/>
      <c r="F7" s="18"/>
      <c r="G7" s="18"/>
      <c r="H7" s="18"/>
    </row>
    <row r="8" ht="22.9" customHeight="1" spans="1:8">
      <c r="A8" s="17"/>
      <c r="B8" s="17"/>
      <c r="C8" s="18"/>
      <c r="D8" s="18"/>
      <c r="E8" s="18"/>
      <c r="F8" s="18"/>
      <c r="G8" s="18"/>
      <c r="H8" s="18"/>
    </row>
    <row r="9" ht="22.9" customHeight="1" spans="1:8">
      <c r="A9" s="31"/>
      <c r="B9" s="31"/>
      <c r="C9" s="18"/>
      <c r="D9" s="18"/>
      <c r="E9" s="18"/>
      <c r="F9" s="18"/>
      <c r="G9" s="18"/>
      <c r="H9" s="18"/>
    </row>
    <row r="10" ht="22.9" customHeight="1" spans="1:8">
      <c r="A10" s="31"/>
      <c r="B10" s="31"/>
      <c r="C10" s="18"/>
      <c r="D10" s="18"/>
      <c r="E10" s="18"/>
      <c r="F10" s="18"/>
      <c r="G10" s="18"/>
      <c r="H10" s="18"/>
    </row>
    <row r="11" ht="22.9" customHeight="1" spans="1:8">
      <c r="A11" s="31"/>
      <c r="B11" s="31"/>
      <c r="C11" s="18"/>
      <c r="D11" s="18"/>
      <c r="E11" s="18"/>
      <c r="F11" s="18"/>
      <c r="G11" s="18"/>
      <c r="H11" s="18"/>
    </row>
    <row r="12" ht="22.9" customHeight="1" spans="1:8">
      <c r="A12" s="22"/>
      <c r="B12" s="22"/>
      <c r="C12" s="6"/>
      <c r="D12" s="6"/>
      <c r="E12" s="32"/>
      <c r="F12" s="32"/>
      <c r="G12" s="32"/>
      <c r="H12" s="32"/>
    </row>
    <row r="13" s="30" customFormat="1" spans="1:1">
      <c r="A13" s="30" t="s">
        <v>382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workbookViewId="0">
      <selection activeCell="A2" sqref="A2:N2"/>
    </sheetView>
  </sheetViews>
  <sheetFormatPr defaultColWidth="10" defaultRowHeight="14.4"/>
  <cols>
    <col min="1" max="1" width="10" customWidth="1"/>
    <col min="2" max="2" width="21.75" customWidth="1"/>
    <col min="3" max="3" width="13.25" customWidth="1"/>
    <col min="4" max="14" width="7.75" customWidth="1"/>
    <col min="15" max="18" width="9.75" customWidth="1"/>
  </cols>
  <sheetData>
    <row r="1" ht="16.35" customHeight="1" spans="1:14">
      <c r="A1" s="3"/>
      <c r="M1" s="20" t="s">
        <v>383</v>
      </c>
      <c r="N1" s="20"/>
    </row>
    <row r="2" ht="45.75" customHeight="1" spans="1:14">
      <c r="A2" s="21" t="s">
        <v>27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ht="18.2" customHeight="1" spans="1:14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1" t="s">
        <v>32</v>
      </c>
      <c r="N3" s="11"/>
    </row>
    <row r="4" ht="26.1" customHeight="1" spans="1:14">
      <c r="A4" s="16" t="s">
        <v>195</v>
      </c>
      <c r="B4" s="16" t="s">
        <v>384</v>
      </c>
      <c r="C4" s="16" t="s">
        <v>385</v>
      </c>
      <c r="D4" s="16"/>
      <c r="E4" s="16"/>
      <c r="F4" s="16"/>
      <c r="G4" s="16"/>
      <c r="H4" s="16"/>
      <c r="I4" s="16"/>
      <c r="J4" s="16"/>
      <c r="K4" s="16"/>
      <c r="L4" s="16"/>
      <c r="M4" s="16" t="s">
        <v>386</v>
      </c>
      <c r="N4" s="16"/>
    </row>
    <row r="5" ht="31.9" customHeight="1" spans="1:14">
      <c r="A5" s="16"/>
      <c r="B5" s="16"/>
      <c r="C5" s="16" t="s">
        <v>387</v>
      </c>
      <c r="D5" s="16" t="s">
        <v>139</v>
      </c>
      <c r="E5" s="16"/>
      <c r="F5" s="16"/>
      <c r="G5" s="16"/>
      <c r="H5" s="16"/>
      <c r="I5" s="16"/>
      <c r="J5" s="16" t="s">
        <v>388</v>
      </c>
      <c r="K5" s="16" t="s">
        <v>141</v>
      </c>
      <c r="L5" s="16" t="s">
        <v>142</v>
      </c>
      <c r="M5" s="16" t="s">
        <v>389</v>
      </c>
      <c r="N5" s="16" t="s">
        <v>390</v>
      </c>
    </row>
    <row r="6" ht="44.85" customHeight="1" spans="1:14">
      <c r="A6" s="16"/>
      <c r="B6" s="16"/>
      <c r="C6" s="16"/>
      <c r="D6" s="16" t="s">
        <v>391</v>
      </c>
      <c r="E6" s="16" t="s">
        <v>392</v>
      </c>
      <c r="F6" s="16" t="s">
        <v>393</v>
      </c>
      <c r="G6" s="16" t="s">
        <v>394</v>
      </c>
      <c r="H6" s="16" t="s">
        <v>395</v>
      </c>
      <c r="I6" s="16" t="s">
        <v>396</v>
      </c>
      <c r="J6" s="16"/>
      <c r="K6" s="16"/>
      <c r="L6" s="16"/>
      <c r="M6" s="16"/>
      <c r="N6" s="16"/>
    </row>
    <row r="7" ht="22.9" customHeight="1" spans="1:14">
      <c r="A7" s="19"/>
      <c r="B7" s="4" t="s">
        <v>136</v>
      </c>
      <c r="C7" s="18">
        <v>72.63</v>
      </c>
      <c r="D7" s="18">
        <v>72.63</v>
      </c>
      <c r="E7" s="18">
        <v>72.63</v>
      </c>
      <c r="F7" s="18"/>
      <c r="G7" s="18"/>
      <c r="H7" s="18"/>
      <c r="I7" s="18"/>
      <c r="J7" s="18"/>
      <c r="K7" s="18"/>
      <c r="L7" s="18"/>
      <c r="M7" s="18">
        <f>M8</f>
        <v>242.63</v>
      </c>
      <c r="N7" s="19"/>
    </row>
    <row r="8" ht="22.9" customHeight="1" spans="1:14">
      <c r="A8" s="17" t="s">
        <v>154</v>
      </c>
      <c r="B8" s="17" t="s">
        <v>155</v>
      </c>
      <c r="C8" s="18">
        <v>72.63</v>
      </c>
      <c r="D8" s="18">
        <v>72.63</v>
      </c>
      <c r="E8" s="18">
        <f>SUM(E9:E14)</f>
        <v>192.63</v>
      </c>
      <c r="F8" s="18"/>
      <c r="G8" s="18"/>
      <c r="H8" s="18"/>
      <c r="I8" s="18"/>
      <c r="J8" s="18"/>
      <c r="K8" s="18"/>
      <c r="L8" s="18"/>
      <c r="M8" s="18">
        <f>SUM(M9:M14)</f>
        <v>242.63</v>
      </c>
      <c r="N8" s="19"/>
    </row>
    <row r="9" ht="22.9" customHeight="1" spans="1:14">
      <c r="A9" s="22" t="s">
        <v>397</v>
      </c>
      <c r="B9" s="22" t="s">
        <v>398</v>
      </c>
      <c r="C9" s="6">
        <f t="shared" ref="C9:C14" si="0">SUM(D9:L9)</f>
        <v>5.4</v>
      </c>
      <c r="D9" s="6">
        <v>2.7</v>
      </c>
      <c r="E9" s="6">
        <v>2.7</v>
      </c>
      <c r="F9" s="6"/>
      <c r="G9" s="6"/>
      <c r="H9" s="6"/>
      <c r="I9" s="6"/>
      <c r="J9" s="6"/>
      <c r="K9" s="6"/>
      <c r="L9" s="6"/>
      <c r="M9" s="6">
        <v>2.7</v>
      </c>
      <c r="N9" s="5"/>
    </row>
    <row r="10" ht="22.9" customHeight="1" spans="1:14">
      <c r="A10" s="22" t="s">
        <v>397</v>
      </c>
      <c r="B10" s="22" t="s">
        <v>399</v>
      </c>
      <c r="C10" s="6">
        <f t="shared" si="0"/>
        <v>39.86</v>
      </c>
      <c r="D10" s="6">
        <v>19.93</v>
      </c>
      <c r="E10" s="6">
        <v>19.93</v>
      </c>
      <c r="F10" s="6"/>
      <c r="G10" s="6"/>
      <c r="H10" s="6"/>
      <c r="I10" s="6"/>
      <c r="J10" s="6"/>
      <c r="K10" s="6"/>
      <c r="L10" s="6"/>
      <c r="M10" s="6">
        <v>19.93</v>
      </c>
      <c r="N10" s="5"/>
    </row>
    <row r="11" ht="22.9" customHeight="1" spans="1:14">
      <c r="A11" s="22" t="s">
        <v>397</v>
      </c>
      <c r="B11" s="22" t="s">
        <v>400</v>
      </c>
      <c r="C11" s="6">
        <f t="shared" si="0"/>
        <v>100</v>
      </c>
      <c r="D11" s="23">
        <v>50</v>
      </c>
      <c r="E11" s="24">
        <v>50</v>
      </c>
      <c r="F11" s="24"/>
      <c r="G11" s="24"/>
      <c r="H11" s="24"/>
      <c r="I11" s="24"/>
      <c r="J11" s="24"/>
      <c r="K11" s="24"/>
      <c r="L11" s="24"/>
      <c r="M11" s="24">
        <v>50</v>
      </c>
      <c r="N11" s="29"/>
    </row>
    <row r="12" ht="22.9" customHeight="1" spans="1:14">
      <c r="A12" s="22" t="s">
        <v>397</v>
      </c>
      <c r="B12" s="25" t="s">
        <v>401</v>
      </c>
      <c r="C12" s="6">
        <f t="shared" si="0"/>
        <v>80</v>
      </c>
      <c r="D12" s="23">
        <v>40</v>
      </c>
      <c r="E12" s="6">
        <v>40</v>
      </c>
      <c r="F12" s="26"/>
      <c r="G12" s="26"/>
      <c r="H12" s="26"/>
      <c r="I12" s="26"/>
      <c r="J12" s="26"/>
      <c r="K12" s="26"/>
      <c r="L12" s="26"/>
      <c r="M12" s="6">
        <v>40</v>
      </c>
      <c r="N12" s="26"/>
    </row>
    <row r="13" ht="22.9" customHeight="1" spans="1:14">
      <c r="A13" s="22" t="s">
        <v>397</v>
      </c>
      <c r="B13" s="25" t="s">
        <v>402</v>
      </c>
      <c r="C13" s="6">
        <f t="shared" si="0"/>
        <v>50</v>
      </c>
      <c r="D13" s="23"/>
      <c r="E13" s="6"/>
      <c r="F13" s="27"/>
      <c r="G13" s="27"/>
      <c r="H13" s="27"/>
      <c r="I13" s="26"/>
      <c r="J13" s="23">
        <v>50</v>
      </c>
      <c r="K13" s="26"/>
      <c r="L13" s="26"/>
      <c r="M13" s="6">
        <v>50</v>
      </c>
      <c r="N13" s="26"/>
    </row>
    <row r="14" ht="22.9" customHeight="1" spans="1:14">
      <c r="A14" s="22" t="s">
        <v>397</v>
      </c>
      <c r="B14" s="25" t="s">
        <v>403</v>
      </c>
      <c r="C14" s="6">
        <f t="shared" si="0"/>
        <v>160</v>
      </c>
      <c r="D14" s="28">
        <v>80</v>
      </c>
      <c r="E14" s="6">
        <v>80</v>
      </c>
      <c r="F14" s="26"/>
      <c r="G14" s="26"/>
      <c r="H14" s="26"/>
      <c r="I14" s="26"/>
      <c r="J14" s="26"/>
      <c r="K14" s="26"/>
      <c r="L14" s="26"/>
      <c r="M14" s="6">
        <v>80</v>
      </c>
      <c r="N14" s="26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6"/>
  <sheetViews>
    <sheetView workbookViewId="0">
      <pane ySplit="5" topLeftCell="A7" activePane="bottomLeft" state="frozen"/>
      <selection/>
      <selection pane="bottomLeft" activeCell="C2" sqref="C2:M2"/>
    </sheetView>
  </sheetViews>
  <sheetFormatPr defaultColWidth="10" defaultRowHeight="14.4"/>
  <cols>
    <col min="1" max="1" width="6.75" customWidth="1"/>
    <col min="2" max="2" width="15.1296296296296" customWidth="1"/>
    <col min="3" max="3" width="8.5" customWidth="1"/>
    <col min="4" max="4" width="12.25" customWidth="1"/>
    <col min="5" max="5" width="8.37962962962963" customWidth="1"/>
    <col min="6" max="6" width="8.5" customWidth="1"/>
    <col min="7" max="7" width="12" customWidth="1"/>
    <col min="8" max="8" width="21.6296296296296" customWidth="1"/>
    <col min="9" max="9" width="11.1296296296296" customWidth="1"/>
    <col min="10" max="10" width="11.5" customWidth="1"/>
    <col min="11" max="11" width="9.25" customWidth="1"/>
    <col min="12" max="12" width="9.75" customWidth="1"/>
    <col min="13" max="13" width="15.25" customWidth="1"/>
    <col min="14" max="18" width="9.75" customWidth="1"/>
  </cols>
  <sheetData>
    <row r="1" ht="16.35" customHeight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20" t="s">
        <v>404</v>
      </c>
    </row>
    <row r="2" ht="37.9" customHeight="1" spans="1:13">
      <c r="A2" s="3"/>
      <c r="B2" s="3"/>
      <c r="C2" s="14" t="s">
        <v>405</v>
      </c>
      <c r="D2" s="14"/>
      <c r="E2" s="14"/>
      <c r="F2" s="14"/>
      <c r="G2" s="14"/>
      <c r="H2" s="14"/>
      <c r="I2" s="14"/>
      <c r="J2" s="14"/>
      <c r="K2" s="14"/>
      <c r="L2" s="14"/>
      <c r="M2" s="14"/>
    </row>
    <row r="3" ht="21.6" customHeight="1" spans="1:13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1" t="s">
        <v>32</v>
      </c>
      <c r="M3" s="11"/>
    </row>
    <row r="4" ht="33.6" customHeight="1" spans="1:13">
      <c r="A4" s="16" t="s">
        <v>195</v>
      </c>
      <c r="B4" s="16" t="s">
        <v>406</v>
      </c>
      <c r="C4" s="16" t="s">
        <v>407</v>
      </c>
      <c r="D4" s="16" t="s">
        <v>408</v>
      </c>
      <c r="E4" s="16" t="s">
        <v>409</v>
      </c>
      <c r="F4" s="16"/>
      <c r="G4" s="16"/>
      <c r="H4" s="16"/>
      <c r="I4" s="16"/>
      <c r="J4" s="16"/>
      <c r="K4" s="16"/>
      <c r="L4" s="16"/>
      <c r="M4" s="16"/>
    </row>
    <row r="5" ht="36.2" customHeight="1" spans="1:13">
      <c r="A5" s="16"/>
      <c r="B5" s="16"/>
      <c r="C5" s="16"/>
      <c r="D5" s="16"/>
      <c r="E5" s="16" t="s">
        <v>410</v>
      </c>
      <c r="F5" s="16" t="s">
        <v>411</v>
      </c>
      <c r="G5" s="16" t="s">
        <v>412</v>
      </c>
      <c r="H5" s="16" t="s">
        <v>413</v>
      </c>
      <c r="I5" s="16" t="s">
        <v>414</v>
      </c>
      <c r="J5" s="16" t="s">
        <v>415</v>
      </c>
      <c r="K5" s="16" t="s">
        <v>416</v>
      </c>
      <c r="L5" s="16" t="s">
        <v>417</v>
      </c>
      <c r="M5" s="16" t="s">
        <v>418</v>
      </c>
    </row>
    <row r="6" ht="28.5" customHeight="1" spans="1:13">
      <c r="A6" s="17" t="s">
        <v>2</v>
      </c>
      <c r="B6" s="17" t="s">
        <v>4</v>
      </c>
      <c r="C6" s="18">
        <f>C7+C17+C27+C37+C47+C57</f>
        <v>242.63</v>
      </c>
      <c r="D6" s="19"/>
      <c r="E6" s="19"/>
      <c r="F6" s="19"/>
      <c r="G6" s="19"/>
      <c r="H6" s="19"/>
      <c r="I6" s="19"/>
      <c r="J6" s="19"/>
      <c r="K6" s="19"/>
      <c r="L6" s="19"/>
      <c r="M6" s="19"/>
    </row>
    <row r="7" ht="43.15" customHeight="1" spans="1:13">
      <c r="A7" s="5" t="s">
        <v>156</v>
      </c>
      <c r="B7" s="5" t="s">
        <v>419</v>
      </c>
      <c r="C7" s="6">
        <v>50</v>
      </c>
      <c r="D7" s="5" t="s">
        <v>420</v>
      </c>
      <c r="E7" s="19" t="s">
        <v>421</v>
      </c>
      <c r="F7" s="5" t="s">
        <v>422</v>
      </c>
      <c r="G7" s="5" t="s">
        <v>423</v>
      </c>
      <c r="H7" s="5" t="s">
        <v>424</v>
      </c>
      <c r="I7" s="5" t="s">
        <v>425</v>
      </c>
      <c r="J7" s="5"/>
      <c r="K7" s="5" t="s">
        <v>426</v>
      </c>
      <c r="L7" s="5" t="s">
        <v>427</v>
      </c>
      <c r="M7" s="5"/>
    </row>
    <row r="8" ht="43.15" customHeight="1" spans="1:13">
      <c r="A8" s="5"/>
      <c r="B8" s="5"/>
      <c r="C8" s="6"/>
      <c r="D8" s="5"/>
      <c r="E8" s="19"/>
      <c r="F8" s="5" t="s">
        <v>428</v>
      </c>
      <c r="G8" s="5" t="s">
        <v>423</v>
      </c>
      <c r="H8" s="5" t="s">
        <v>424</v>
      </c>
      <c r="I8" s="5" t="s">
        <v>429</v>
      </c>
      <c r="J8" s="5"/>
      <c r="K8" s="5" t="s">
        <v>426</v>
      </c>
      <c r="L8" s="5" t="s">
        <v>427</v>
      </c>
      <c r="M8" s="5"/>
    </row>
    <row r="9" ht="43.15" customHeight="1" spans="1:13">
      <c r="A9" s="5"/>
      <c r="B9" s="5"/>
      <c r="C9" s="6"/>
      <c r="D9" s="5"/>
      <c r="E9" s="19"/>
      <c r="F9" s="5" t="s">
        <v>430</v>
      </c>
      <c r="G9" s="5" t="s">
        <v>423</v>
      </c>
      <c r="H9" s="5" t="s">
        <v>424</v>
      </c>
      <c r="I9" s="5" t="s">
        <v>431</v>
      </c>
      <c r="J9" s="5"/>
      <c r="K9" s="5" t="s">
        <v>426</v>
      </c>
      <c r="L9" s="5" t="s">
        <v>427</v>
      </c>
      <c r="M9" s="5"/>
    </row>
    <row r="10" ht="43.15" customHeight="1" spans="1:13">
      <c r="A10" s="5"/>
      <c r="B10" s="5"/>
      <c r="C10" s="6"/>
      <c r="D10" s="5"/>
      <c r="E10" s="19" t="s">
        <v>432</v>
      </c>
      <c r="F10" s="5" t="s">
        <v>433</v>
      </c>
      <c r="G10" s="5" t="s">
        <v>423</v>
      </c>
      <c r="H10" s="5" t="s">
        <v>434</v>
      </c>
      <c r="I10" s="5" t="s">
        <v>435</v>
      </c>
      <c r="J10" s="5"/>
      <c r="K10" s="5" t="s">
        <v>436</v>
      </c>
      <c r="L10" s="5" t="s">
        <v>437</v>
      </c>
      <c r="M10" s="5"/>
    </row>
    <row r="11" ht="43.15" customHeight="1" spans="1:13">
      <c r="A11" s="5"/>
      <c r="B11" s="5"/>
      <c r="C11" s="6"/>
      <c r="D11" s="5"/>
      <c r="E11" s="19"/>
      <c r="F11" s="5" t="s">
        <v>438</v>
      </c>
      <c r="G11" s="5" t="s">
        <v>423</v>
      </c>
      <c r="H11" s="5" t="s">
        <v>439</v>
      </c>
      <c r="I11" s="5" t="s">
        <v>440</v>
      </c>
      <c r="J11" s="5"/>
      <c r="K11" s="5" t="s">
        <v>441</v>
      </c>
      <c r="L11" s="5" t="s">
        <v>437</v>
      </c>
      <c r="M11" s="5"/>
    </row>
    <row r="12" ht="43.15" customHeight="1" spans="1:13">
      <c r="A12" s="5"/>
      <c r="B12" s="5"/>
      <c r="C12" s="6"/>
      <c r="D12" s="5"/>
      <c r="E12" s="19"/>
      <c r="F12" s="5" t="s">
        <v>442</v>
      </c>
      <c r="G12" s="5" t="s">
        <v>443</v>
      </c>
      <c r="H12" s="5" t="s">
        <v>444</v>
      </c>
      <c r="I12" s="5" t="s">
        <v>443</v>
      </c>
      <c r="J12" s="5"/>
      <c r="K12" s="5" t="s">
        <v>445</v>
      </c>
      <c r="L12" s="5" t="s">
        <v>437</v>
      </c>
      <c r="M12" s="5"/>
    </row>
    <row r="13" ht="43.15" customHeight="1" spans="1:13">
      <c r="A13" s="5"/>
      <c r="B13" s="5"/>
      <c r="C13" s="6"/>
      <c r="D13" s="5"/>
      <c r="E13" s="19" t="s">
        <v>446</v>
      </c>
      <c r="F13" s="5" t="s">
        <v>447</v>
      </c>
      <c r="G13" s="5" t="s">
        <v>448</v>
      </c>
      <c r="H13" s="5" t="s">
        <v>449</v>
      </c>
      <c r="I13" s="5" t="s">
        <v>449</v>
      </c>
      <c r="J13" s="5"/>
      <c r="K13" s="5" t="s">
        <v>448</v>
      </c>
      <c r="L13" s="5" t="s">
        <v>437</v>
      </c>
      <c r="M13" s="5"/>
    </row>
    <row r="14" ht="43.15" customHeight="1" spans="1:13">
      <c r="A14" s="5"/>
      <c r="B14" s="5"/>
      <c r="C14" s="6"/>
      <c r="D14" s="5"/>
      <c r="E14" s="19" t="s">
        <v>450</v>
      </c>
      <c r="F14" s="5" t="s">
        <v>451</v>
      </c>
      <c r="G14" s="5" t="s">
        <v>423</v>
      </c>
      <c r="H14" s="5" t="s">
        <v>452</v>
      </c>
      <c r="I14" s="5" t="s">
        <v>453</v>
      </c>
      <c r="J14" s="5"/>
      <c r="K14" s="5" t="s">
        <v>426</v>
      </c>
      <c r="L14" s="5" t="s">
        <v>427</v>
      </c>
      <c r="M14" s="5"/>
    </row>
    <row r="15" ht="43.15" customHeight="1" spans="1:13">
      <c r="A15" s="5"/>
      <c r="B15" s="5"/>
      <c r="C15" s="6"/>
      <c r="D15" s="5"/>
      <c r="E15" s="19"/>
      <c r="F15" s="5" t="s">
        <v>454</v>
      </c>
      <c r="G15" s="5" t="s">
        <v>423</v>
      </c>
      <c r="H15" s="5" t="s">
        <v>452</v>
      </c>
      <c r="I15" s="5" t="s">
        <v>455</v>
      </c>
      <c r="J15" s="5"/>
      <c r="K15" s="5" t="s">
        <v>426</v>
      </c>
      <c r="L15" s="5" t="s">
        <v>427</v>
      </c>
      <c r="M15" s="5"/>
    </row>
    <row r="16" ht="43.15" customHeight="1" spans="1:13">
      <c r="A16" s="5"/>
      <c r="B16" s="5"/>
      <c r="C16" s="6"/>
      <c r="D16" s="5"/>
      <c r="E16" s="19"/>
      <c r="F16" s="5" t="s">
        <v>456</v>
      </c>
      <c r="G16" s="5" t="s">
        <v>457</v>
      </c>
      <c r="H16" s="5" t="s">
        <v>458</v>
      </c>
      <c r="I16" s="5" t="s">
        <v>423</v>
      </c>
      <c r="J16" s="5"/>
      <c r="K16" s="5" t="s">
        <v>459</v>
      </c>
      <c r="L16" s="5" t="s">
        <v>437</v>
      </c>
      <c r="M16" s="5"/>
    </row>
    <row r="17" ht="43.15" customHeight="1" spans="1:13">
      <c r="A17" s="5" t="s">
        <v>156</v>
      </c>
      <c r="B17" s="5" t="s">
        <v>460</v>
      </c>
      <c r="C17" s="6">
        <v>2.7</v>
      </c>
      <c r="D17" s="5" t="s">
        <v>333</v>
      </c>
      <c r="E17" s="19" t="s">
        <v>446</v>
      </c>
      <c r="F17" s="5" t="s">
        <v>447</v>
      </c>
      <c r="G17" s="5" t="s">
        <v>461</v>
      </c>
      <c r="H17" s="5" t="s">
        <v>449</v>
      </c>
      <c r="I17" s="5" t="s">
        <v>449</v>
      </c>
      <c r="J17" s="5" t="s">
        <v>462</v>
      </c>
      <c r="K17" s="5" t="s">
        <v>441</v>
      </c>
      <c r="L17" s="5" t="s">
        <v>463</v>
      </c>
      <c r="M17" s="5"/>
    </row>
    <row r="18" ht="43.15" customHeight="1" spans="1:13">
      <c r="A18" s="5"/>
      <c r="B18" s="5"/>
      <c r="C18" s="6"/>
      <c r="D18" s="5"/>
      <c r="E18" s="19" t="s">
        <v>421</v>
      </c>
      <c r="F18" s="5" t="s">
        <v>422</v>
      </c>
      <c r="G18" s="5" t="s">
        <v>464</v>
      </c>
      <c r="H18" s="5" t="s">
        <v>424</v>
      </c>
      <c r="I18" s="5" t="s">
        <v>425</v>
      </c>
      <c r="J18" s="5"/>
      <c r="K18" s="5" t="s">
        <v>426</v>
      </c>
      <c r="L18" s="5" t="s">
        <v>427</v>
      </c>
      <c r="M18" s="5"/>
    </row>
    <row r="19" ht="43.15" customHeight="1" spans="1:13">
      <c r="A19" s="5"/>
      <c r="B19" s="5"/>
      <c r="C19" s="6"/>
      <c r="D19" s="5"/>
      <c r="E19" s="19"/>
      <c r="F19" s="5" t="s">
        <v>428</v>
      </c>
      <c r="G19" s="5" t="s">
        <v>464</v>
      </c>
      <c r="H19" s="5" t="s">
        <v>424</v>
      </c>
      <c r="I19" s="5" t="s">
        <v>429</v>
      </c>
      <c r="J19" s="5"/>
      <c r="K19" s="5" t="s">
        <v>426</v>
      </c>
      <c r="L19" s="5" t="s">
        <v>427</v>
      </c>
      <c r="M19" s="5"/>
    </row>
    <row r="20" ht="43.15" customHeight="1" spans="1:13">
      <c r="A20" s="5"/>
      <c r="B20" s="5"/>
      <c r="C20" s="6"/>
      <c r="D20" s="5"/>
      <c r="E20" s="19"/>
      <c r="F20" s="5" t="s">
        <v>430</v>
      </c>
      <c r="G20" s="5" t="s">
        <v>333</v>
      </c>
      <c r="H20" s="5" t="s">
        <v>424</v>
      </c>
      <c r="I20" s="5" t="s">
        <v>431</v>
      </c>
      <c r="J20" s="5"/>
      <c r="K20" s="5" t="s">
        <v>426</v>
      </c>
      <c r="L20" s="5" t="s">
        <v>427</v>
      </c>
      <c r="M20" s="5"/>
    </row>
    <row r="21" ht="43.15" customHeight="1" spans="1:13">
      <c r="A21" s="5"/>
      <c r="B21" s="5"/>
      <c r="C21" s="6"/>
      <c r="D21" s="5"/>
      <c r="E21" s="19" t="s">
        <v>432</v>
      </c>
      <c r="F21" s="5" t="s">
        <v>433</v>
      </c>
      <c r="G21" s="5" t="s">
        <v>333</v>
      </c>
      <c r="H21" s="5" t="s">
        <v>434</v>
      </c>
      <c r="I21" s="5" t="s">
        <v>435</v>
      </c>
      <c r="J21" s="5"/>
      <c r="K21" s="5" t="s">
        <v>436</v>
      </c>
      <c r="L21" s="5" t="s">
        <v>437</v>
      </c>
      <c r="M21" s="5"/>
    </row>
    <row r="22" ht="43.15" customHeight="1" spans="1:13">
      <c r="A22" s="5"/>
      <c r="B22" s="5"/>
      <c r="C22" s="6"/>
      <c r="D22" s="5"/>
      <c r="E22" s="19"/>
      <c r="F22" s="5" t="s">
        <v>438</v>
      </c>
      <c r="G22" s="5" t="s">
        <v>333</v>
      </c>
      <c r="H22" s="5" t="s">
        <v>465</v>
      </c>
      <c r="I22" s="5" t="s">
        <v>424</v>
      </c>
      <c r="J22" s="5"/>
      <c r="K22" s="5" t="s">
        <v>426</v>
      </c>
      <c r="L22" s="5" t="s">
        <v>427</v>
      </c>
      <c r="M22" s="5"/>
    </row>
    <row r="23" ht="43.15" customHeight="1" spans="1:13">
      <c r="A23" s="5"/>
      <c r="B23" s="5"/>
      <c r="C23" s="6"/>
      <c r="D23" s="5"/>
      <c r="E23" s="19"/>
      <c r="F23" s="5" t="s">
        <v>442</v>
      </c>
      <c r="G23" s="5" t="s">
        <v>333</v>
      </c>
      <c r="H23" s="5" t="s">
        <v>466</v>
      </c>
      <c r="I23" s="5" t="s">
        <v>467</v>
      </c>
      <c r="J23" s="5"/>
      <c r="K23" s="5" t="s">
        <v>467</v>
      </c>
      <c r="L23" s="5" t="s">
        <v>437</v>
      </c>
      <c r="M23" s="5"/>
    </row>
    <row r="24" ht="43.15" customHeight="1" spans="1:13">
      <c r="A24" s="5"/>
      <c r="B24" s="5"/>
      <c r="C24" s="6"/>
      <c r="D24" s="5"/>
      <c r="E24" s="19" t="s">
        <v>450</v>
      </c>
      <c r="F24" s="5" t="s">
        <v>451</v>
      </c>
      <c r="G24" s="5" t="s">
        <v>468</v>
      </c>
      <c r="H24" s="5" t="s">
        <v>452</v>
      </c>
      <c r="I24" s="5" t="s">
        <v>453</v>
      </c>
      <c r="J24" s="5"/>
      <c r="K24" s="5" t="s">
        <v>459</v>
      </c>
      <c r="L24" s="5" t="s">
        <v>427</v>
      </c>
      <c r="M24" s="5"/>
    </row>
    <row r="25" ht="43.15" customHeight="1" spans="1:13">
      <c r="A25" s="5"/>
      <c r="B25" s="5"/>
      <c r="C25" s="6"/>
      <c r="D25" s="5"/>
      <c r="E25" s="19"/>
      <c r="F25" s="5" t="s">
        <v>456</v>
      </c>
      <c r="G25" s="5" t="s">
        <v>469</v>
      </c>
      <c r="H25" s="5" t="s">
        <v>470</v>
      </c>
      <c r="I25" s="5" t="s">
        <v>333</v>
      </c>
      <c r="J25" s="5"/>
      <c r="K25" s="5" t="s">
        <v>459</v>
      </c>
      <c r="L25" s="5" t="s">
        <v>437</v>
      </c>
      <c r="M25" s="5"/>
    </row>
    <row r="26" ht="43.15" customHeight="1" spans="1:13">
      <c r="A26" s="5"/>
      <c r="B26" s="5"/>
      <c r="C26" s="6"/>
      <c r="D26" s="5"/>
      <c r="E26" s="19"/>
      <c r="F26" s="5" t="s">
        <v>454</v>
      </c>
      <c r="G26" s="5" t="s">
        <v>468</v>
      </c>
      <c r="H26" s="5" t="s">
        <v>452</v>
      </c>
      <c r="I26" s="5" t="s">
        <v>455</v>
      </c>
      <c r="J26" s="5"/>
      <c r="K26" s="5" t="s">
        <v>459</v>
      </c>
      <c r="L26" s="5" t="s">
        <v>427</v>
      </c>
      <c r="M26" s="5"/>
    </row>
    <row r="27" ht="43.15" customHeight="1" spans="1:13">
      <c r="A27" s="5" t="s">
        <v>156</v>
      </c>
      <c r="B27" s="5" t="s">
        <v>471</v>
      </c>
      <c r="C27" s="6">
        <v>19.93</v>
      </c>
      <c r="D27" s="5" t="s">
        <v>472</v>
      </c>
      <c r="E27" s="19" t="s">
        <v>450</v>
      </c>
      <c r="F27" s="5" t="s">
        <v>451</v>
      </c>
      <c r="G27" s="5" t="s">
        <v>473</v>
      </c>
      <c r="H27" s="5" t="s">
        <v>452</v>
      </c>
      <c r="I27" s="5" t="s">
        <v>453</v>
      </c>
      <c r="J27" s="5"/>
      <c r="K27" s="5" t="s">
        <v>426</v>
      </c>
      <c r="L27" s="5" t="s">
        <v>427</v>
      </c>
      <c r="M27" s="5"/>
    </row>
    <row r="28" ht="43.15" customHeight="1" spans="1:13">
      <c r="A28" s="5"/>
      <c r="B28" s="5"/>
      <c r="C28" s="6"/>
      <c r="D28" s="5"/>
      <c r="E28" s="19"/>
      <c r="F28" s="5" t="s">
        <v>456</v>
      </c>
      <c r="G28" s="5" t="s">
        <v>473</v>
      </c>
      <c r="H28" s="5" t="s">
        <v>474</v>
      </c>
      <c r="I28" s="5" t="s">
        <v>472</v>
      </c>
      <c r="J28" s="5"/>
      <c r="K28" s="5" t="s">
        <v>475</v>
      </c>
      <c r="L28" s="5" t="s">
        <v>437</v>
      </c>
      <c r="M28" s="5"/>
    </row>
    <row r="29" ht="43.15" customHeight="1" spans="1:13">
      <c r="A29" s="5"/>
      <c r="B29" s="5"/>
      <c r="C29" s="6"/>
      <c r="D29" s="5"/>
      <c r="E29" s="19"/>
      <c r="F29" s="5" t="s">
        <v>454</v>
      </c>
      <c r="G29" s="5" t="s">
        <v>473</v>
      </c>
      <c r="H29" s="5" t="s">
        <v>452</v>
      </c>
      <c r="I29" s="5" t="s">
        <v>455</v>
      </c>
      <c r="J29" s="5"/>
      <c r="K29" s="5" t="s">
        <v>426</v>
      </c>
      <c r="L29" s="5" t="s">
        <v>427</v>
      </c>
      <c r="M29" s="5"/>
    </row>
    <row r="30" ht="43.15" customHeight="1" spans="1:13">
      <c r="A30" s="5"/>
      <c r="B30" s="5"/>
      <c r="C30" s="6"/>
      <c r="D30" s="5"/>
      <c r="E30" s="19" t="s">
        <v>432</v>
      </c>
      <c r="F30" s="5" t="s">
        <v>442</v>
      </c>
      <c r="G30" s="5" t="s">
        <v>472</v>
      </c>
      <c r="H30" s="5" t="s">
        <v>476</v>
      </c>
      <c r="I30" s="5" t="s">
        <v>477</v>
      </c>
      <c r="J30" s="5"/>
      <c r="K30" s="5" t="s">
        <v>478</v>
      </c>
      <c r="L30" s="5" t="s">
        <v>437</v>
      </c>
      <c r="M30" s="5"/>
    </row>
    <row r="31" ht="43.15" customHeight="1" spans="1:13">
      <c r="A31" s="5"/>
      <c r="B31" s="5"/>
      <c r="C31" s="6"/>
      <c r="D31" s="5"/>
      <c r="E31" s="19"/>
      <c r="F31" s="5" t="s">
        <v>433</v>
      </c>
      <c r="G31" s="5" t="s">
        <v>472</v>
      </c>
      <c r="H31" s="5" t="s">
        <v>434</v>
      </c>
      <c r="I31" s="5" t="s">
        <v>435</v>
      </c>
      <c r="J31" s="5"/>
      <c r="K31" s="5" t="s">
        <v>436</v>
      </c>
      <c r="L31" s="5" t="s">
        <v>437</v>
      </c>
      <c r="M31" s="5"/>
    </row>
    <row r="32" ht="43.15" customHeight="1" spans="1:13">
      <c r="A32" s="5"/>
      <c r="B32" s="5"/>
      <c r="C32" s="6"/>
      <c r="D32" s="5"/>
      <c r="E32" s="19"/>
      <c r="F32" s="5" t="s">
        <v>438</v>
      </c>
      <c r="G32" s="5" t="s">
        <v>472</v>
      </c>
      <c r="H32" s="5" t="s">
        <v>479</v>
      </c>
      <c r="I32" s="5" t="s">
        <v>480</v>
      </c>
      <c r="J32" s="5"/>
      <c r="K32" s="5" t="s">
        <v>441</v>
      </c>
      <c r="L32" s="5" t="s">
        <v>437</v>
      </c>
      <c r="M32" s="5"/>
    </row>
    <row r="33" ht="43.15" customHeight="1" spans="1:13">
      <c r="A33" s="5"/>
      <c r="B33" s="5"/>
      <c r="C33" s="6"/>
      <c r="D33" s="5"/>
      <c r="E33" s="19" t="s">
        <v>446</v>
      </c>
      <c r="F33" s="5" t="s">
        <v>447</v>
      </c>
      <c r="G33" s="5" t="s">
        <v>461</v>
      </c>
      <c r="H33" s="5" t="s">
        <v>481</v>
      </c>
      <c r="I33" s="5" t="s">
        <v>481</v>
      </c>
      <c r="J33" s="5" t="s">
        <v>462</v>
      </c>
      <c r="K33" s="5" t="s">
        <v>441</v>
      </c>
      <c r="L33" s="5" t="s">
        <v>437</v>
      </c>
      <c r="M33" s="5"/>
    </row>
    <row r="34" ht="43.15" customHeight="1" spans="1:13">
      <c r="A34" s="5"/>
      <c r="B34" s="5"/>
      <c r="C34" s="6"/>
      <c r="D34" s="5"/>
      <c r="E34" s="19" t="s">
        <v>421</v>
      </c>
      <c r="F34" s="5" t="s">
        <v>430</v>
      </c>
      <c r="G34" s="5" t="s">
        <v>472</v>
      </c>
      <c r="H34" s="5" t="s">
        <v>424</v>
      </c>
      <c r="I34" s="5" t="s">
        <v>431</v>
      </c>
      <c r="J34" s="5"/>
      <c r="K34" s="5" t="s">
        <v>426</v>
      </c>
      <c r="L34" s="5" t="s">
        <v>427</v>
      </c>
      <c r="M34" s="5"/>
    </row>
    <row r="35" ht="43.15" customHeight="1" spans="1:13">
      <c r="A35" s="5"/>
      <c r="B35" s="5"/>
      <c r="C35" s="6"/>
      <c r="D35" s="5"/>
      <c r="E35" s="19"/>
      <c r="F35" s="5" t="s">
        <v>428</v>
      </c>
      <c r="G35" s="5" t="s">
        <v>472</v>
      </c>
      <c r="H35" s="5" t="s">
        <v>424</v>
      </c>
      <c r="I35" s="5" t="s">
        <v>429</v>
      </c>
      <c r="J35" s="5"/>
      <c r="K35" s="5" t="s">
        <v>426</v>
      </c>
      <c r="L35" s="5" t="s">
        <v>427</v>
      </c>
      <c r="M35" s="5"/>
    </row>
    <row r="36" ht="43.15" customHeight="1" spans="1:13">
      <c r="A36" s="5"/>
      <c r="B36" s="5"/>
      <c r="C36" s="6"/>
      <c r="D36" s="5"/>
      <c r="E36" s="19"/>
      <c r="F36" s="5" t="s">
        <v>422</v>
      </c>
      <c r="G36" s="5" t="s">
        <v>472</v>
      </c>
      <c r="H36" s="5" t="s">
        <v>424</v>
      </c>
      <c r="I36" s="5" t="s">
        <v>425</v>
      </c>
      <c r="J36" s="5"/>
      <c r="K36" s="5" t="s">
        <v>426</v>
      </c>
      <c r="L36" s="5" t="s">
        <v>427</v>
      </c>
      <c r="M36" s="5"/>
    </row>
    <row r="37" ht="39" customHeight="1" spans="1:13">
      <c r="A37" s="5" t="s">
        <v>156</v>
      </c>
      <c r="B37" s="5" t="s">
        <v>482</v>
      </c>
      <c r="C37" s="6">
        <v>40</v>
      </c>
      <c r="D37" s="5" t="s">
        <v>482</v>
      </c>
      <c r="E37" s="19" t="s">
        <v>450</v>
      </c>
      <c r="F37" s="5" t="s">
        <v>451</v>
      </c>
      <c r="G37" s="5" t="s">
        <v>483</v>
      </c>
      <c r="H37" s="5" t="s">
        <v>452</v>
      </c>
      <c r="I37" s="5" t="s">
        <v>453</v>
      </c>
      <c r="J37" s="5"/>
      <c r="K37" s="5" t="s">
        <v>426</v>
      </c>
      <c r="L37" s="5" t="s">
        <v>427</v>
      </c>
      <c r="M37" s="5"/>
    </row>
    <row r="38" ht="39" customHeight="1" spans="1:13">
      <c r="A38" s="5"/>
      <c r="B38" s="5"/>
      <c r="C38" s="6"/>
      <c r="D38" s="5"/>
      <c r="E38" s="19"/>
      <c r="F38" s="5" t="s">
        <v>456</v>
      </c>
      <c r="G38" s="5" t="s">
        <v>483</v>
      </c>
      <c r="H38" s="5">
        <v>40</v>
      </c>
      <c r="I38" s="5" t="s">
        <v>483</v>
      </c>
      <c r="J38" s="5"/>
      <c r="K38" s="5" t="s">
        <v>475</v>
      </c>
      <c r="L38" s="5" t="s">
        <v>437</v>
      </c>
      <c r="M38" s="5"/>
    </row>
    <row r="39" ht="39" customHeight="1" spans="1:13">
      <c r="A39" s="5"/>
      <c r="B39" s="5"/>
      <c r="C39" s="6"/>
      <c r="D39" s="5"/>
      <c r="E39" s="19"/>
      <c r="F39" s="5" t="s">
        <v>454</v>
      </c>
      <c r="G39" s="5" t="s">
        <v>483</v>
      </c>
      <c r="H39" s="5" t="s">
        <v>452</v>
      </c>
      <c r="I39" s="5" t="s">
        <v>455</v>
      </c>
      <c r="J39" s="5"/>
      <c r="K39" s="5" t="s">
        <v>426</v>
      </c>
      <c r="L39" s="5" t="s">
        <v>427</v>
      </c>
      <c r="M39" s="5"/>
    </row>
    <row r="40" ht="39" customHeight="1" spans="1:13">
      <c r="A40" s="5"/>
      <c r="B40" s="5"/>
      <c r="C40" s="6"/>
      <c r="D40" s="5"/>
      <c r="E40" s="19" t="s">
        <v>432</v>
      </c>
      <c r="F40" s="5" t="s">
        <v>442</v>
      </c>
      <c r="G40" s="5" t="s">
        <v>401</v>
      </c>
      <c r="H40" s="5" t="s">
        <v>476</v>
      </c>
      <c r="I40" s="5" t="s">
        <v>484</v>
      </c>
      <c r="J40" s="5"/>
      <c r="K40" s="5" t="s">
        <v>478</v>
      </c>
      <c r="L40" s="5" t="s">
        <v>437</v>
      </c>
      <c r="M40" s="5"/>
    </row>
    <row r="41" ht="39" customHeight="1" spans="1:13">
      <c r="A41" s="5"/>
      <c r="B41" s="5"/>
      <c r="C41" s="6"/>
      <c r="D41" s="5"/>
      <c r="E41" s="19"/>
      <c r="F41" s="5" t="s">
        <v>433</v>
      </c>
      <c r="G41" s="5" t="s">
        <v>401</v>
      </c>
      <c r="H41" s="5" t="s">
        <v>434</v>
      </c>
      <c r="I41" s="5" t="s">
        <v>435</v>
      </c>
      <c r="J41" s="5"/>
      <c r="K41" s="5" t="s">
        <v>436</v>
      </c>
      <c r="L41" s="5" t="s">
        <v>437</v>
      </c>
      <c r="M41" s="5"/>
    </row>
    <row r="42" ht="39" customHeight="1" spans="1:13">
      <c r="A42" s="5"/>
      <c r="B42" s="5"/>
      <c r="C42" s="6"/>
      <c r="D42" s="5"/>
      <c r="E42" s="19"/>
      <c r="F42" s="5" t="s">
        <v>438</v>
      </c>
      <c r="G42" s="5" t="s">
        <v>401</v>
      </c>
      <c r="H42" s="5" t="s">
        <v>479</v>
      </c>
      <c r="I42" s="5" t="s">
        <v>480</v>
      </c>
      <c r="J42" s="5"/>
      <c r="K42" s="5" t="s">
        <v>441</v>
      </c>
      <c r="L42" s="5" t="s">
        <v>437</v>
      </c>
      <c r="M42" s="5"/>
    </row>
    <row r="43" ht="39" customHeight="1" spans="1:13">
      <c r="A43" s="5"/>
      <c r="B43" s="5"/>
      <c r="C43" s="6"/>
      <c r="D43" s="5"/>
      <c r="E43" s="19" t="s">
        <v>446</v>
      </c>
      <c r="F43" s="5" t="s">
        <v>447</v>
      </c>
      <c r="G43" s="5" t="s">
        <v>461</v>
      </c>
      <c r="H43" s="5" t="s">
        <v>481</v>
      </c>
      <c r="I43" s="5" t="s">
        <v>481</v>
      </c>
      <c r="J43" s="5" t="s">
        <v>462</v>
      </c>
      <c r="K43" s="5" t="s">
        <v>441</v>
      </c>
      <c r="L43" s="5" t="s">
        <v>437</v>
      </c>
      <c r="M43" s="5"/>
    </row>
    <row r="44" ht="39" customHeight="1" spans="1:13">
      <c r="A44" s="5"/>
      <c r="B44" s="5"/>
      <c r="C44" s="6"/>
      <c r="D44" s="5"/>
      <c r="E44" s="19" t="s">
        <v>421</v>
      </c>
      <c r="F44" s="5" t="s">
        <v>430</v>
      </c>
      <c r="G44" s="5" t="s">
        <v>401</v>
      </c>
      <c r="H44" s="5" t="s">
        <v>424</v>
      </c>
      <c r="I44" s="5" t="s">
        <v>431</v>
      </c>
      <c r="J44" s="5"/>
      <c r="K44" s="5" t="s">
        <v>426</v>
      </c>
      <c r="L44" s="5" t="s">
        <v>427</v>
      </c>
      <c r="M44" s="5"/>
    </row>
    <row r="45" ht="39" customHeight="1" spans="1:13">
      <c r="A45" s="5"/>
      <c r="B45" s="5"/>
      <c r="C45" s="6"/>
      <c r="D45" s="5"/>
      <c r="E45" s="19"/>
      <c r="F45" s="5" t="s">
        <v>428</v>
      </c>
      <c r="G45" s="5" t="s">
        <v>401</v>
      </c>
      <c r="H45" s="5" t="s">
        <v>424</v>
      </c>
      <c r="I45" s="5" t="s">
        <v>429</v>
      </c>
      <c r="J45" s="5"/>
      <c r="K45" s="5" t="s">
        <v>426</v>
      </c>
      <c r="L45" s="5" t="s">
        <v>427</v>
      </c>
      <c r="M45" s="5"/>
    </row>
    <row r="46" ht="39" customHeight="1" spans="1:13">
      <c r="A46" s="5"/>
      <c r="B46" s="5"/>
      <c r="C46" s="6"/>
      <c r="D46" s="5"/>
      <c r="E46" s="19"/>
      <c r="F46" s="5" t="s">
        <v>422</v>
      </c>
      <c r="G46" s="5" t="s">
        <v>401</v>
      </c>
      <c r="H46" s="5" t="s">
        <v>424</v>
      </c>
      <c r="I46" s="5" t="s">
        <v>425</v>
      </c>
      <c r="J46" s="5"/>
      <c r="K46" s="5" t="s">
        <v>426</v>
      </c>
      <c r="L46" s="5" t="s">
        <v>427</v>
      </c>
      <c r="M46" s="5"/>
    </row>
    <row r="47" ht="45" customHeight="1" spans="1:13">
      <c r="A47" s="5" t="s">
        <v>156</v>
      </c>
      <c r="B47" s="5" t="s">
        <v>403</v>
      </c>
      <c r="C47" s="6">
        <v>80</v>
      </c>
      <c r="D47" s="5" t="s">
        <v>403</v>
      </c>
      <c r="E47" s="19" t="s">
        <v>450</v>
      </c>
      <c r="F47" s="5" t="s">
        <v>451</v>
      </c>
      <c r="G47" s="5" t="s">
        <v>485</v>
      </c>
      <c r="H47" s="5" t="s">
        <v>452</v>
      </c>
      <c r="I47" s="5" t="s">
        <v>453</v>
      </c>
      <c r="J47" s="5"/>
      <c r="K47" s="5" t="s">
        <v>426</v>
      </c>
      <c r="L47" s="5" t="s">
        <v>427</v>
      </c>
      <c r="M47" s="5"/>
    </row>
    <row r="48" ht="45" customHeight="1" spans="1:13">
      <c r="A48" s="5"/>
      <c r="B48" s="5"/>
      <c r="C48" s="6"/>
      <c r="D48" s="5"/>
      <c r="E48" s="19"/>
      <c r="F48" s="5" t="s">
        <v>456</v>
      </c>
      <c r="G48" s="5" t="s">
        <v>485</v>
      </c>
      <c r="H48" s="5">
        <v>80</v>
      </c>
      <c r="I48" s="5" t="s">
        <v>485</v>
      </c>
      <c r="J48" s="5"/>
      <c r="K48" s="5" t="s">
        <v>475</v>
      </c>
      <c r="L48" s="5" t="s">
        <v>437</v>
      </c>
      <c r="M48" s="5"/>
    </row>
    <row r="49" ht="45" customHeight="1" spans="1:13">
      <c r="A49" s="5"/>
      <c r="B49" s="5"/>
      <c r="C49" s="6"/>
      <c r="D49" s="5"/>
      <c r="E49" s="19"/>
      <c r="F49" s="5" t="s">
        <v>454</v>
      </c>
      <c r="G49" s="5" t="s">
        <v>485</v>
      </c>
      <c r="H49" s="5" t="s">
        <v>452</v>
      </c>
      <c r="I49" s="5" t="s">
        <v>455</v>
      </c>
      <c r="J49" s="5"/>
      <c r="K49" s="5" t="s">
        <v>426</v>
      </c>
      <c r="L49" s="5" t="s">
        <v>427</v>
      </c>
      <c r="M49" s="5"/>
    </row>
    <row r="50" ht="45" customHeight="1" spans="1:13">
      <c r="A50" s="5"/>
      <c r="B50" s="5"/>
      <c r="C50" s="6"/>
      <c r="D50" s="5"/>
      <c r="E50" s="19" t="s">
        <v>432</v>
      </c>
      <c r="F50" s="5" t="s">
        <v>442</v>
      </c>
      <c r="G50" s="5" t="s">
        <v>485</v>
      </c>
      <c r="H50" s="5">
        <v>1</v>
      </c>
      <c r="I50" s="5" t="s">
        <v>486</v>
      </c>
      <c r="J50" s="5"/>
      <c r="K50" s="5" t="s">
        <v>487</v>
      </c>
      <c r="L50" s="5" t="s">
        <v>437</v>
      </c>
      <c r="M50" s="5"/>
    </row>
    <row r="51" ht="45" customHeight="1" spans="1:13">
      <c r="A51" s="5"/>
      <c r="B51" s="5"/>
      <c r="C51" s="6"/>
      <c r="D51" s="5"/>
      <c r="E51" s="19"/>
      <c r="F51" s="5" t="s">
        <v>433</v>
      </c>
      <c r="G51" s="5" t="s">
        <v>485</v>
      </c>
      <c r="H51" s="5" t="s">
        <v>434</v>
      </c>
      <c r="I51" s="5" t="s">
        <v>435</v>
      </c>
      <c r="J51" s="5"/>
      <c r="K51" s="5" t="s">
        <v>436</v>
      </c>
      <c r="L51" s="5" t="s">
        <v>437</v>
      </c>
      <c r="M51" s="5"/>
    </row>
    <row r="52" ht="45" customHeight="1" spans="1:13">
      <c r="A52" s="5"/>
      <c r="B52" s="5"/>
      <c r="C52" s="6"/>
      <c r="D52" s="5"/>
      <c r="E52" s="19"/>
      <c r="F52" s="5" t="s">
        <v>438</v>
      </c>
      <c r="G52" s="5" t="s">
        <v>485</v>
      </c>
      <c r="H52" s="5" t="s">
        <v>479</v>
      </c>
      <c r="I52" s="5" t="s">
        <v>480</v>
      </c>
      <c r="J52" s="5"/>
      <c r="K52" s="5" t="s">
        <v>441</v>
      </c>
      <c r="L52" s="5" t="s">
        <v>437</v>
      </c>
      <c r="M52" s="5"/>
    </row>
    <row r="53" ht="45" customHeight="1" spans="1:13">
      <c r="A53" s="5"/>
      <c r="B53" s="5"/>
      <c r="C53" s="6"/>
      <c r="D53" s="5"/>
      <c r="E53" s="19" t="s">
        <v>446</v>
      </c>
      <c r="F53" s="5" t="s">
        <v>447</v>
      </c>
      <c r="G53" s="5" t="s">
        <v>461</v>
      </c>
      <c r="H53" s="5" t="s">
        <v>481</v>
      </c>
      <c r="I53" s="5" t="s">
        <v>481</v>
      </c>
      <c r="J53" s="5" t="s">
        <v>462</v>
      </c>
      <c r="K53" s="5" t="s">
        <v>441</v>
      </c>
      <c r="L53" s="5" t="s">
        <v>437</v>
      </c>
      <c r="M53" s="5"/>
    </row>
    <row r="54" ht="45" customHeight="1" spans="1:13">
      <c r="A54" s="5"/>
      <c r="B54" s="5"/>
      <c r="C54" s="6"/>
      <c r="D54" s="5"/>
      <c r="E54" s="19" t="s">
        <v>421</v>
      </c>
      <c r="F54" s="5" t="s">
        <v>430</v>
      </c>
      <c r="G54" s="5" t="s">
        <v>485</v>
      </c>
      <c r="H54" s="5" t="s">
        <v>424</v>
      </c>
      <c r="I54" s="5" t="s">
        <v>431</v>
      </c>
      <c r="J54" s="5"/>
      <c r="K54" s="5" t="s">
        <v>426</v>
      </c>
      <c r="L54" s="5" t="s">
        <v>427</v>
      </c>
      <c r="M54" s="5"/>
    </row>
    <row r="55" ht="45" customHeight="1" spans="1:13">
      <c r="A55" s="5"/>
      <c r="B55" s="5"/>
      <c r="C55" s="6"/>
      <c r="D55" s="5"/>
      <c r="E55" s="19"/>
      <c r="F55" s="5" t="s">
        <v>428</v>
      </c>
      <c r="G55" s="5" t="s">
        <v>485</v>
      </c>
      <c r="H55" s="5" t="s">
        <v>424</v>
      </c>
      <c r="I55" s="5" t="s">
        <v>429</v>
      </c>
      <c r="J55" s="5"/>
      <c r="K55" s="5" t="s">
        <v>426</v>
      </c>
      <c r="L55" s="5" t="s">
        <v>427</v>
      </c>
      <c r="M55" s="5"/>
    </row>
    <row r="56" ht="45" customHeight="1" spans="1:13">
      <c r="A56" s="5"/>
      <c r="B56" s="5"/>
      <c r="C56" s="6"/>
      <c r="D56" s="5"/>
      <c r="E56" s="19"/>
      <c r="F56" s="5" t="s">
        <v>422</v>
      </c>
      <c r="G56" s="5" t="s">
        <v>485</v>
      </c>
      <c r="H56" s="5" t="s">
        <v>424</v>
      </c>
      <c r="I56" s="5" t="s">
        <v>425</v>
      </c>
      <c r="J56" s="5"/>
      <c r="K56" s="5" t="s">
        <v>426</v>
      </c>
      <c r="L56" s="5" t="s">
        <v>427</v>
      </c>
      <c r="M56" s="5"/>
    </row>
    <row r="57" ht="39" customHeight="1" spans="1:13">
      <c r="A57" s="5" t="s">
        <v>156</v>
      </c>
      <c r="B57" s="5" t="s">
        <v>402</v>
      </c>
      <c r="C57" s="6">
        <v>50</v>
      </c>
      <c r="D57" s="5" t="s">
        <v>402</v>
      </c>
      <c r="E57" s="19" t="s">
        <v>450</v>
      </c>
      <c r="F57" s="5" t="s">
        <v>451</v>
      </c>
      <c r="G57" s="5" t="s">
        <v>488</v>
      </c>
      <c r="H57" s="5" t="s">
        <v>452</v>
      </c>
      <c r="I57" s="5" t="s">
        <v>453</v>
      </c>
      <c r="J57" s="5"/>
      <c r="K57" s="5" t="s">
        <v>426</v>
      </c>
      <c r="L57" s="5" t="s">
        <v>427</v>
      </c>
      <c r="M57" s="5"/>
    </row>
    <row r="58" ht="39" customHeight="1" spans="1:13">
      <c r="A58" s="5"/>
      <c r="B58" s="5"/>
      <c r="C58" s="6"/>
      <c r="D58" s="5"/>
      <c r="E58" s="19"/>
      <c r="F58" s="5" t="s">
        <v>456</v>
      </c>
      <c r="G58" s="5" t="s">
        <v>488</v>
      </c>
      <c r="H58" s="5">
        <v>50</v>
      </c>
      <c r="I58" s="5" t="s">
        <v>488</v>
      </c>
      <c r="J58" s="5"/>
      <c r="K58" s="5" t="s">
        <v>475</v>
      </c>
      <c r="L58" s="5" t="s">
        <v>437</v>
      </c>
      <c r="M58" s="5"/>
    </row>
    <row r="59" ht="39" customHeight="1" spans="1:13">
      <c r="A59" s="5"/>
      <c r="B59" s="5"/>
      <c r="C59" s="6"/>
      <c r="D59" s="5"/>
      <c r="E59" s="19"/>
      <c r="F59" s="5" t="s">
        <v>454</v>
      </c>
      <c r="G59" s="5" t="s">
        <v>488</v>
      </c>
      <c r="H59" s="5" t="s">
        <v>452</v>
      </c>
      <c r="I59" s="5" t="s">
        <v>455</v>
      </c>
      <c r="J59" s="5"/>
      <c r="K59" s="5" t="s">
        <v>426</v>
      </c>
      <c r="L59" s="5" t="s">
        <v>427</v>
      </c>
      <c r="M59" s="5"/>
    </row>
    <row r="60" ht="39" customHeight="1" spans="1:13">
      <c r="A60" s="5"/>
      <c r="B60" s="5"/>
      <c r="C60" s="6"/>
      <c r="D60" s="5"/>
      <c r="E60" s="19" t="s">
        <v>432</v>
      </c>
      <c r="F60" s="5" t="s">
        <v>442</v>
      </c>
      <c r="G60" s="5" t="s">
        <v>488</v>
      </c>
      <c r="H60" s="5">
        <v>1</v>
      </c>
      <c r="I60" s="5">
        <v>1</v>
      </c>
      <c r="J60" s="5"/>
      <c r="K60" s="5" t="s">
        <v>478</v>
      </c>
      <c r="L60" s="5" t="s">
        <v>437</v>
      </c>
      <c r="M60" s="5"/>
    </row>
    <row r="61" ht="39" customHeight="1" spans="1:13">
      <c r="A61" s="5"/>
      <c r="B61" s="5"/>
      <c r="C61" s="6"/>
      <c r="D61" s="5"/>
      <c r="E61" s="19"/>
      <c r="F61" s="5" t="s">
        <v>433</v>
      </c>
      <c r="G61" s="5" t="s">
        <v>488</v>
      </c>
      <c r="H61" s="5" t="s">
        <v>434</v>
      </c>
      <c r="I61" s="5" t="s">
        <v>435</v>
      </c>
      <c r="J61" s="5"/>
      <c r="K61" s="5" t="s">
        <v>436</v>
      </c>
      <c r="L61" s="5" t="s">
        <v>437</v>
      </c>
      <c r="M61" s="5"/>
    </row>
    <row r="62" ht="39" customHeight="1" spans="1:13">
      <c r="A62" s="5"/>
      <c r="B62" s="5"/>
      <c r="C62" s="6"/>
      <c r="D62" s="5"/>
      <c r="E62" s="19"/>
      <c r="F62" s="5" t="s">
        <v>438</v>
      </c>
      <c r="G62" s="5" t="s">
        <v>488</v>
      </c>
      <c r="H62" s="5" t="s">
        <v>479</v>
      </c>
      <c r="I62" s="5" t="s">
        <v>480</v>
      </c>
      <c r="J62" s="5"/>
      <c r="K62" s="5" t="s">
        <v>441</v>
      </c>
      <c r="L62" s="5" t="s">
        <v>437</v>
      </c>
      <c r="M62" s="5"/>
    </row>
    <row r="63" ht="39" customHeight="1" spans="1:13">
      <c r="A63" s="5"/>
      <c r="B63" s="5"/>
      <c r="C63" s="6"/>
      <c r="D63" s="5"/>
      <c r="E63" s="19" t="s">
        <v>446</v>
      </c>
      <c r="F63" s="5" t="s">
        <v>447</v>
      </c>
      <c r="G63" s="5" t="s">
        <v>489</v>
      </c>
      <c r="H63" s="5" t="s">
        <v>481</v>
      </c>
      <c r="I63" s="5" t="s">
        <v>481</v>
      </c>
      <c r="J63" s="5" t="s">
        <v>462</v>
      </c>
      <c r="K63" s="5" t="s">
        <v>441</v>
      </c>
      <c r="L63" s="5" t="s">
        <v>437</v>
      </c>
      <c r="M63" s="5"/>
    </row>
    <row r="64" ht="39" customHeight="1" spans="1:13">
      <c r="A64" s="5"/>
      <c r="B64" s="5"/>
      <c r="C64" s="6"/>
      <c r="D64" s="5"/>
      <c r="E64" s="19" t="s">
        <v>421</v>
      </c>
      <c r="F64" s="5" t="s">
        <v>430</v>
      </c>
      <c r="G64" s="5" t="s">
        <v>488</v>
      </c>
      <c r="H64" s="5" t="s">
        <v>424</v>
      </c>
      <c r="I64" s="5" t="s">
        <v>431</v>
      </c>
      <c r="J64" s="5"/>
      <c r="K64" s="5" t="s">
        <v>426</v>
      </c>
      <c r="L64" s="5" t="s">
        <v>427</v>
      </c>
      <c r="M64" s="5"/>
    </row>
    <row r="65" ht="39" customHeight="1" spans="1:13">
      <c r="A65" s="5"/>
      <c r="B65" s="5"/>
      <c r="C65" s="6"/>
      <c r="D65" s="5"/>
      <c r="E65" s="19"/>
      <c r="F65" s="5" t="s">
        <v>428</v>
      </c>
      <c r="G65" s="5" t="s">
        <v>488</v>
      </c>
      <c r="H65" s="5" t="s">
        <v>424</v>
      </c>
      <c r="I65" s="5" t="s">
        <v>429</v>
      </c>
      <c r="J65" s="5"/>
      <c r="K65" s="5" t="s">
        <v>426</v>
      </c>
      <c r="L65" s="5" t="s">
        <v>427</v>
      </c>
      <c r="M65" s="5"/>
    </row>
    <row r="66" ht="39" customHeight="1" spans="1:13">
      <c r="A66" s="5"/>
      <c r="B66" s="5"/>
      <c r="C66" s="6"/>
      <c r="D66" s="5"/>
      <c r="E66" s="19"/>
      <c r="F66" s="5" t="s">
        <v>422</v>
      </c>
      <c r="G66" s="5" t="s">
        <v>488</v>
      </c>
      <c r="H66" s="5" t="s">
        <v>424</v>
      </c>
      <c r="I66" s="5" t="s">
        <v>425</v>
      </c>
      <c r="J66" s="5"/>
      <c r="K66" s="5" t="s">
        <v>426</v>
      </c>
      <c r="L66" s="5" t="s">
        <v>427</v>
      </c>
      <c r="M66" s="5"/>
    </row>
  </sheetData>
  <mergeCells count="50">
    <mergeCell ref="C2:M2"/>
    <mergeCell ref="A3:K3"/>
    <mergeCell ref="L3:M3"/>
    <mergeCell ref="E4:M4"/>
    <mergeCell ref="A4:A5"/>
    <mergeCell ref="A7:A16"/>
    <mergeCell ref="A17:A26"/>
    <mergeCell ref="A27:A36"/>
    <mergeCell ref="A37:A46"/>
    <mergeCell ref="A47:A56"/>
    <mergeCell ref="A57:A66"/>
    <mergeCell ref="B4:B5"/>
    <mergeCell ref="B7:B16"/>
    <mergeCell ref="B17:B26"/>
    <mergeCell ref="B27:B36"/>
    <mergeCell ref="B37:B46"/>
    <mergeCell ref="B47:B56"/>
    <mergeCell ref="B57:B66"/>
    <mergeCell ref="C4:C5"/>
    <mergeCell ref="C7:C16"/>
    <mergeCell ref="C17:C26"/>
    <mergeCell ref="C27:C36"/>
    <mergeCell ref="C37:C46"/>
    <mergeCell ref="C47:C56"/>
    <mergeCell ref="C57:C66"/>
    <mergeCell ref="D4:D5"/>
    <mergeCell ref="D7:D16"/>
    <mergeCell ref="D17:D26"/>
    <mergeCell ref="D27:D36"/>
    <mergeCell ref="D37:D46"/>
    <mergeCell ref="D47:D56"/>
    <mergeCell ref="D57:D66"/>
    <mergeCell ref="E7:E9"/>
    <mergeCell ref="E10:E12"/>
    <mergeCell ref="E14:E16"/>
    <mergeCell ref="E18:E20"/>
    <mergeCell ref="E21:E23"/>
    <mergeCell ref="E24:E26"/>
    <mergeCell ref="E27:E29"/>
    <mergeCell ref="E30:E32"/>
    <mergeCell ref="E34:E36"/>
    <mergeCell ref="E37:E39"/>
    <mergeCell ref="E40:E42"/>
    <mergeCell ref="E44:E46"/>
    <mergeCell ref="E47:E49"/>
    <mergeCell ref="E50:E52"/>
    <mergeCell ref="E54:E56"/>
    <mergeCell ref="E57:E59"/>
    <mergeCell ref="E60:E62"/>
    <mergeCell ref="E64:E6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"/>
  <sheetViews>
    <sheetView workbookViewId="0">
      <pane ySplit="7" topLeftCell="A8" activePane="bottomLeft" state="frozen"/>
      <selection/>
      <selection pane="bottomLeft" activeCell="S1" sqref="S1"/>
    </sheetView>
  </sheetViews>
  <sheetFormatPr defaultColWidth="10" defaultRowHeight="14.4"/>
  <cols>
    <col min="1" max="1" width="6.37962962962963" customWidth="1"/>
    <col min="2" max="2" width="16.75" customWidth="1"/>
    <col min="3" max="3" width="9.12962962962963" customWidth="1"/>
    <col min="4" max="4" width="6.25" customWidth="1"/>
    <col min="5" max="5" width="6" customWidth="1"/>
    <col min="6" max="6" width="6.25" customWidth="1"/>
    <col min="7" max="7" width="6.5" customWidth="1"/>
    <col min="8" max="8" width="6" customWidth="1"/>
    <col min="9" max="9" width="6.5" customWidth="1"/>
    <col min="10" max="10" width="25.25" customWidth="1"/>
    <col min="11" max="11" width="6.5" customWidth="1"/>
    <col min="12" max="12" width="12.25" customWidth="1"/>
    <col min="13" max="13" width="8.25" customWidth="1"/>
    <col min="14" max="14" width="8.12962962962963" customWidth="1"/>
    <col min="15" max="15" width="7.87962962962963" customWidth="1"/>
    <col min="16" max="16" width="6.25" customWidth="1"/>
    <col min="17" max="17" width="18.8796296296296" customWidth="1"/>
    <col min="18" max="18" width="25.8796296296296" customWidth="1"/>
    <col min="19" max="19" width="11.3796296296296" customWidth="1"/>
    <col min="20" max="20" width="9.75" customWidth="1"/>
  </cols>
  <sheetData>
    <row r="1" ht="16.35" customHeight="1" spans="19:19">
      <c r="S1" s="3" t="s">
        <v>490</v>
      </c>
    </row>
    <row r="2" ht="42.2" customHeight="1" spans="1:19">
      <c r="A2" s="1" t="s">
        <v>29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23.25" customHeight="1" spans="1:19">
      <c r="A3" s="2" t="s">
        <v>31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ht="16.35" customHeight="1" spans="1:19">
      <c r="A4" s="3"/>
      <c r="B4" s="3"/>
      <c r="C4" s="3"/>
      <c r="D4" s="3"/>
      <c r="E4" s="3"/>
      <c r="F4" s="3"/>
      <c r="G4" s="3"/>
      <c r="H4" s="3"/>
      <c r="I4" s="3"/>
      <c r="J4" s="3"/>
      <c r="Q4" s="11" t="s">
        <v>32</v>
      </c>
      <c r="R4" s="11"/>
      <c r="S4" s="11"/>
    </row>
    <row r="5" ht="18.2" customHeight="1" spans="1:19">
      <c r="A5" s="4" t="s">
        <v>364</v>
      </c>
      <c r="B5" s="4" t="s">
        <v>365</v>
      </c>
      <c r="C5" s="4" t="s">
        <v>491</v>
      </c>
      <c r="D5" s="4"/>
      <c r="E5" s="4"/>
      <c r="F5" s="4"/>
      <c r="G5" s="4"/>
      <c r="H5" s="4"/>
      <c r="I5" s="4"/>
      <c r="J5" s="4" t="s">
        <v>492</v>
      </c>
      <c r="K5" s="4" t="s">
        <v>493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407</v>
      </c>
      <c r="D6" s="4" t="s">
        <v>494</v>
      </c>
      <c r="E6" s="4"/>
      <c r="F6" s="4"/>
      <c r="G6" s="4"/>
      <c r="H6" s="4" t="s">
        <v>495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15" customHeight="1" spans="1:19">
      <c r="A7" s="4"/>
      <c r="B7" s="4"/>
      <c r="C7" s="4"/>
      <c r="D7" s="4" t="s">
        <v>139</v>
      </c>
      <c r="E7" s="4" t="s">
        <v>496</v>
      </c>
      <c r="F7" s="4" t="s">
        <v>143</v>
      </c>
      <c r="G7" s="4" t="s">
        <v>497</v>
      </c>
      <c r="H7" s="4" t="s">
        <v>162</v>
      </c>
      <c r="I7" s="4" t="s">
        <v>163</v>
      </c>
      <c r="J7" s="4"/>
      <c r="K7" s="4" t="s">
        <v>410</v>
      </c>
      <c r="L7" s="4" t="s">
        <v>411</v>
      </c>
      <c r="M7" s="4" t="s">
        <v>412</v>
      </c>
      <c r="N7" s="4" t="s">
        <v>417</v>
      </c>
      <c r="O7" s="4" t="s">
        <v>413</v>
      </c>
      <c r="P7" s="4" t="s">
        <v>498</v>
      </c>
      <c r="Q7" s="4" t="s">
        <v>499</v>
      </c>
      <c r="R7" s="4" t="s">
        <v>500</v>
      </c>
      <c r="S7" s="4" t="s">
        <v>418</v>
      </c>
    </row>
    <row r="8" ht="19.5" customHeight="1" spans="1:19">
      <c r="A8" s="5" t="s">
        <v>2</v>
      </c>
      <c r="B8" s="5" t="s">
        <v>4</v>
      </c>
      <c r="C8" s="6">
        <v>474.04</v>
      </c>
      <c r="D8" s="6">
        <f>C8-E8</f>
        <v>424.04</v>
      </c>
      <c r="E8" s="6">
        <v>50</v>
      </c>
      <c r="F8" s="6"/>
      <c r="G8" s="6"/>
      <c r="H8" s="6">
        <f>229.57009+1.84</f>
        <v>231.41009</v>
      </c>
      <c r="I8" s="6">
        <v>242.63</v>
      </c>
      <c r="J8" s="5" t="s">
        <v>501</v>
      </c>
      <c r="K8" s="7" t="s">
        <v>432</v>
      </c>
      <c r="L8" s="7" t="s">
        <v>502</v>
      </c>
      <c r="M8" s="8">
        <v>1</v>
      </c>
      <c r="N8" s="9" t="s">
        <v>437</v>
      </c>
      <c r="O8" s="8">
        <v>1</v>
      </c>
      <c r="P8" s="8" t="s">
        <v>503</v>
      </c>
      <c r="Q8" s="10"/>
      <c r="R8" s="12" t="s">
        <v>504</v>
      </c>
      <c r="S8" s="5"/>
    </row>
    <row r="9" ht="18.95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7"/>
      <c r="L9" s="7" t="s">
        <v>505</v>
      </c>
      <c r="M9" s="10" t="s">
        <v>506</v>
      </c>
      <c r="N9" s="9" t="s">
        <v>427</v>
      </c>
      <c r="O9" s="10" t="s">
        <v>507</v>
      </c>
      <c r="P9" s="8" t="s">
        <v>426</v>
      </c>
      <c r="Q9" s="10"/>
      <c r="R9" s="12" t="s">
        <v>504</v>
      </c>
      <c r="S9" s="5"/>
    </row>
    <row r="10" ht="19.5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7"/>
      <c r="L10" s="7" t="s">
        <v>508</v>
      </c>
      <c r="M10" s="10" t="s">
        <v>509</v>
      </c>
      <c r="N10" s="9" t="s">
        <v>437</v>
      </c>
      <c r="O10" s="10" t="s">
        <v>510</v>
      </c>
      <c r="P10" s="8" t="s">
        <v>511</v>
      </c>
      <c r="Q10" s="10"/>
      <c r="R10" s="12" t="s">
        <v>504</v>
      </c>
      <c r="S10" s="5"/>
    </row>
    <row r="11" ht="18.95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7"/>
      <c r="L11" s="7" t="s">
        <v>450</v>
      </c>
      <c r="M11" s="10" t="s">
        <v>512</v>
      </c>
      <c r="N11" s="9" t="s">
        <v>437</v>
      </c>
      <c r="O11" s="8">
        <v>474.04</v>
      </c>
      <c r="P11" s="8" t="s">
        <v>475</v>
      </c>
      <c r="Q11" s="10"/>
      <c r="R11" s="12" t="s">
        <v>504</v>
      </c>
      <c r="S11" s="5"/>
    </row>
    <row r="12" ht="18.2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7" t="s">
        <v>513</v>
      </c>
      <c r="L12" s="7" t="s">
        <v>430</v>
      </c>
      <c r="M12" s="10" t="s">
        <v>514</v>
      </c>
      <c r="N12" s="9" t="s">
        <v>437</v>
      </c>
      <c r="O12" s="10" t="s">
        <v>515</v>
      </c>
      <c r="P12" s="8" t="s">
        <v>516</v>
      </c>
      <c r="Q12" s="13"/>
      <c r="R12" s="12" t="s">
        <v>504</v>
      </c>
      <c r="S12" s="5"/>
    </row>
    <row r="13" ht="19.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7"/>
      <c r="L13" s="7" t="s">
        <v>428</v>
      </c>
      <c r="M13" s="10" t="s">
        <v>448</v>
      </c>
      <c r="N13" s="9" t="s">
        <v>437</v>
      </c>
      <c r="O13" s="10" t="s">
        <v>515</v>
      </c>
      <c r="P13" s="8" t="s">
        <v>516</v>
      </c>
      <c r="Q13" s="13"/>
      <c r="R13" s="12" t="s">
        <v>504</v>
      </c>
      <c r="S13" s="5"/>
    </row>
    <row r="14" ht="19.5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7"/>
      <c r="L14" s="7" t="s">
        <v>422</v>
      </c>
      <c r="M14" s="10" t="s">
        <v>426</v>
      </c>
      <c r="N14" s="10"/>
      <c r="O14" s="10"/>
      <c r="P14" s="8"/>
      <c r="Q14" s="10"/>
      <c r="R14" s="12" t="s">
        <v>504</v>
      </c>
      <c r="S14" s="5"/>
    </row>
    <row r="15" ht="19.5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7"/>
      <c r="L15" s="7" t="s">
        <v>517</v>
      </c>
      <c r="M15" s="10" t="s">
        <v>518</v>
      </c>
      <c r="N15" s="9" t="s">
        <v>427</v>
      </c>
      <c r="O15" s="10" t="s">
        <v>519</v>
      </c>
      <c r="P15" s="8" t="s">
        <v>426</v>
      </c>
      <c r="Q15" s="10"/>
      <c r="R15" s="12" t="s">
        <v>504</v>
      </c>
      <c r="S15" s="5"/>
    </row>
    <row r="16" ht="19.9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7" t="s">
        <v>446</v>
      </c>
      <c r="L16" s="7" t="s">
        <v>447</v>
      </c>
      <c r="M16" s="10" t="s">
        <v>448</v>
      </c>
      <c r="N16" s="9" t="s">
        <v>437</v>
      </c>
      <c r="O16" s="10" t="s">
        <v>515</v>
      </c>
      <c r="P16" s="8" t="s">
        <v>516</v>
      </c>
      <c r="Q16" s="13"/>
      <c r="R16" s="12" t="s">
        <v>504</v>
      </c>
      <c r="S16" s="5"/>
    </row>
    <row r="17" ht="16.35" customHeight="1"/>
    <row r="18" ht="16.35" customHeight="1"/>
  </sheetData>
  <mergeCells count="23">
    <mergeCell ref="A2:S2"/>
    <mergeCell ref="A3:S3"/>
    <mergeCell ref="Q4:S4"/>
    <mergeCell ref="C5:I5"/>
    <mergeCell ref="D6:G6"/>
    <mergeCell ref="H6:I6"/>
    <mergeCell ref="A5:A7"/>
    <mergeCell ref="A8:A16"/>
    <mergeCell ref="B5:B7"/>
    <mergeCell ref="B8:B16"/>
    <mergeCell ref="C6:C7"/>
    <mergeCell ref="C8:C16"/>
    <mergeCell ref="D8:D16"/>
    <mergeCell ref="E8:E16"/>
    <mergeCell ref="F8:F16"/>
    <mergeCell ref="G8:G16"/>
    <mergeCell ref="H8:H16"/>
    <mergeCell ref="I8:I16"/>
    <mergeCell ref="J5:J7"/>
    <mergeCell ref="J8:J16"/>
    <mergeCell ref="K8:K11"/>
    <mergeCell ref="K12:K15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workbookViewId="0">
      <selection activeCell="K21" sqref="K21"/>
    </sheetView>
  </sheetViews>
  <sheetFormatPr defaultColWidth="10" defaultRowHeight="14.4" outlineLevelCol="7"/>
  <cols>
    <col min="1" max="1" width="29.5" customWidth="1"/>
    <col min="2" max="2" width="10.1296296296296" customWidth="1"/>
    <col min="3" max="3" width="23.1296296296296" customWidth="1"/>
    <col min="4" max="4" width="10.6296296296296" customWidth="1"/>
    <col min="5" max="5" width="24" customWidth="1"/>
    <col min="6" max="6" width="10.5" customWidth="1"/>
    <col min="7" max="7" width="20.25" customWidth="1"/>
    <col min="8" max="8" width="11" customWidth="1"/>
    <col min="9" max="9" width="9.75" customWidth="1"/>
  </cols>
  <sheetData>
    <row r="1" ht="12.95" customHeight="1" spans="1:8">
      <c r="A1" s="3"/>
      <c r="H1" s="20" t="s">
        <v>30</v>
      </c>
    </row>
    <row r="2" ht="24.2" customHeight="1" spans="1:8">
      <c r="A2" s="77" t="s">
        <v>7</v>
      </c>
      <c r="B2" s="77"/>
      <c r="C2" s="77"/>
      <c r="D2" s="77"/>
      <c r="E2" s="77"/>
      <c r="F2" s="77"/>
      <c r="G2" s="77"/>
      <c r="H2" s="77"/>
    </row>
    <row r="3" ht="17.25" customHeight="1" spans="1:8">
      <c r="A3" s="15" t="s">
        <v>31</v>
      </c>
      <c r="B3" s="15"/>
      <c r="C3" s="15"/>
      <c r="D3" s="15"/>
      <c r="E3" s="15"/>
      <c r="F3" s="15"/>
      <c r="G3" s="11" t="s">
        <v>32</v>
      </c>
      <c r="H3" s="11"/>
    </row>
    <row r="4" ht="17.85" customHeight="1" spans="1:8">
      <c r="A4" s="16" t="s">
        <v>33</v>
      </c>
      <c r="B4" s="16"/>
      <c r="C4" s="16" t="s">
        <v>34</v>
      </c>
      <c r="D4" s="16"/>
      <c r="E4" s="16"/>
      <c r="F4" s="16"/>
      <c r="G4" s="16"/>
      <c r="H4" s="16"/>
    </row>
    <row r="5" ht="22.35" customHeight="1" spans="1:8">
      <c r="A5" s="16" t="s">
        <v>35</v>
      </c>
      <c r="B5" s="16" t="s">
        <v>36</v>
      </c>
      <c r="C5" s="16" t="s">
        <v>37</v>
      </c>
      <c r="D5" s="16" t="s">
        <v>36</v>
      </c>
      <c r="E5" s="16" t="s">
        <v>38</v>
      </c>
      <c r="F5" s="16" t="s">
        <v>36</v>
      </c>
      <c r="G5" s="16" t="s">
        <v>39</v>
      </c>
      <c r="H5" s="16" t="s">
        <v>36</v>
      </c>
    </row>
    <row r="6" ht="16.35" customHeight="1" spans="1:8">
      <c r="A6" s="19" t="s">
        <v>40</v>
      </c>
      <c r="B6" s="6">
        <v>302.20009</v>
      </c>
      <c r="C6" s="5" t="s">
        <v>41</v>
      </c>
      <c r="D6" s="32"/>
      <c r="E6" s="19" t="s">
        <v>42</v>
      </c>
      <c r="F6" s="18">
        <f>SUM(F7:F9)</f>
        <v>231.41009</v>
      </c>
      <c r="G6" s="5" t="s">
        <v>43</v>
      </c>
      <c r="H6" s="6"/>
    </row>
    <row r="7" ht="16.35" customHeight="1" spans="1:8">
      <c r="A7" s="5" t="s">
        <v>44</v>
      </c>
      <c r="B7" s="6">
        <v>302.20009</v>
      </c>
      <c r="C7" s="5" t="s">
        <v>45</v>
      </c>
      <c r="D7" s="32"/>
      <c r="E7" s="5" t="s">
        <v>46</v>
      </c>
      <c r="F7" s="6">
        <f>206.47009+1.84</f>
        <v>208.31009</v>
      </c>
      <c r="G7" s="5" t="s">
        <v>47</v>
      </c>
      <c r="H7" s="6"/>
    </row>
    <row r="8" ht="16.35" customHeight="1" spans="1:8">
      <c r="A8" s="19" t="s">
        <v>48</v>
      </c>
      <c r="B8" s="6"/>
      <c r="C8" s="5" t="s">
        <v>49</v>
      </c>
      <c r="D8" s="32"/>
      <c r="E8" s="5" t="s">
        <v>50</v>
      </c>
      <c r="F8" s="6">
        <v>23.1</v>
      </c>
      <c r="G8" s="5" t="s">
        <v>51</v>
      </c>
      <c r="H8" s="6"/>
    </row>
    <row r="9" ht="16.35" customHeight="1" spans="1:8">
      <c r="A9" s="5" t="s">
        <v>52</v>
      </c>
      <c r="B9" s="6"/>
      <c r="C9" s="5" t="s">
        <v>53</v>
      </c>
      <c r="D9" s="32"/>
      <c r="E9" s="5" t="s">
        <v>54</v>
      </c>
      <c r="F9" s="6"/>
      <c r="G9" s="5" t="s">
        <v>55</v>
      </c>
      <c r="H9" s="6"/>
    </row>
    <row r="10" ht="16.35" customHeight="1" spans="1:8">
      <c r="A10" s="5" t="s">
        <v>56</v>
      </c>
      <c r="B10" s="6"/>
      <c r="C10" s="5" t="s">
        <v>57</v>
      </c>
      <c r="D10" s="32"/>
      <c r="E10" s="19" t="s">
        <v>58</v>
      </c>
      <c r="F10" s="18">
        <f>SUM(F11:F36)</f>
        <v>242.63</v>
      </c>
      <c r="G10" s="5" t="s">
        <v>59</v>
      </c>
      <c r="H10" s="6">
        <v>424.04</v>
      </c>
    </row>
    <row r="11" ht="16.35" customHeight="1" spans="1:8">
      <c r="A11" s="5" t="s">
        <v>60</v>
      </c>
      <c r="B11" s="6"/>
      <c r="C11" s="5" t="s">
        <v>61</v>
      </c>
      <c r="D11" s="32"/>
      <c r="E11" s="5" t="s">
        <v>62</v>
      </c>
      <c r="F11" s="6"/>
      <c r="G11" s="5" t="s">
        <v>63</v>
      </c>
      <c r="H11" s="6"/>
    </row>
    <row r="12" ht="16.35" customHeight="1" spans="1:8">
      <c r="A12" s="5" t="s">
        <v>64</v>
      </c>
      <c r="B12" s="6"/>
      <c r="C12" s="5" t="s">
        <v>65</v>
      </c>
      <c r="D12" s="32">
        <v>120</v>
      </c>
      <c r="E12" s="5" t="s">
        <v>66</v>
      </c>
      <c r="F12" s="6">
        <v>192.63</v>
      </c>
      <c r="G12" s="5" t="s">
        <v>67</v>
      </c>
      <c r="H12" s="6"/>
    </row>
    <row r="13" ht="16.35" customHeight="1" spans="1:8">
      <c r="A13" s="5" t="s">
        <v>68</v>
      </c>
      <c r="B13" s="6"/>
      <c r="C13" s="5" t="s">
        <v>69</v>
      </c>
      <c r="D13" s="32">
        <v>19.63398</v>
      </c>
      <c r="E13" s="5" t="s">
        <v>70</v>
      </c>
      <c r="F13" s="6"/>
      <c r="G13" s="5" t="s">
        <v>71</v>
      </c>
      <c r="H13" s="6"/>
    </row>
    <row r="14" ht="16.35" customHeight="1" spans="1:8">
      <c r="A14" s="5" t="s">
        <v>72</v>
      </c>
      <c r="B14" s="6"/>
      <c r="C14" s="5" t="s">
        <v>73</v>
      </c>
      <c r="D14" s="32"/>
      <c r="E14" s="5" t="s">
        <v>74</v>
      </c>
      <c r="F14" s="6"/>
      <c r="G14" s="5" t="s">
        <v>75</v>
      </c>
      <c r="H14" s="6"/>
    </row>
    <row r="15" ht="16.35" customHeight="1" spans="1:8">
      <c r="A15" s="5" t="s">
        <v>76</v>
      </c>
      <c r="B15" s="6"/>
      <c r="C15" s="5" t="s">
        <v>77</v>
      </c>
      <c r="D15" s="32">
        <v>10.97193</v>
      </c>
      <c r="E15" s="5" t="s">
        <v>78</v>
      </c>
      <c r="F15" s="6"/>
      <c r="G15" s="5" t="s">
        <v>79</v>
      </c>
      <c r="H15" s="6"/>
    </row>
    <row r="16" ht="16.35" customHeight="1" spans="1:8">
      <c r="A16" s="5" t="s">
        <v>80</v>
      </c>
      <c r="B16" s="6"/>
      <c r="C16" s="5" t="s">
        <v>81</v>
      </c>
      <c r="D16" s="32"/>
      <c r="E16" s="5" t="s">
        <v>82</v>
      </c>
      <c r="F16" s="6"/>
      <c r="G16" s="5" t="s">
        <v>83</v>
      </c>
      <c r="H16" s="6"/>
    </row>
    <row r="17" ht="16.35" customHeight="1" spans="1:8">
      <c r="A17" s="5" t="s">
        <v>84</v>
      </c>
      <c r="B17" s="6"/>
      <c r="C17" s="5" t="s">
        <v>85</v>
      </c>
      <c r="D17" s="32"/>
      <c r="E17" s="5" t="s">
        <v>86</v>
      </c>
      <c r="F17" s="6"/>
      <c r="G17" s="5" t="s">
        <v>87</v>
      </c>
      <c r="H17" s="6"/>
    </row>
    <row r="18" ht="16.35" customHeight="1" spans="1:8">
      <c r="A18" s="5" t="s">
        <v>88</v>
      </c>
      <c r="B18" s="6"/>
      <c r="C18" s="5" t="s">
        <v>89</v>
      </c>
      <c r="D18" s="32">
        <v>259.57</v>
      </c>
      <c r="E18" s="5" t="s">
        <v>90</v>
      </c>
      <c r="F18" s="6"/>
      <c r="G18" s="5" t="s">
        <v>91</v>
      </c>
      <c r="H18" s="6"/>
    </row>
    <row r="19" ht="16.35" customHeight="1" spans="1:8">
      <c r="A19" s="5" t="s">
        <v>92</v>
      </c>
      <c r="B19" s="6"/>
      <c r="C19" s="5" t="s">
        <v>93</v>
      </c>
      <c r="D19" s="32"/>
      <c r="E19" s="5" t="s">
        <v>94</v>
      </c>
      <c r="F19" s="6"/>
      <c r="G19" s="5" t="s">
        <v>95</v>
      </c>
      <c r="H19" s="6">
        <v>50</v>
      </c>
    </row>
    <row r="20" ht="16.35" customHeight="1" spans="1:8">
      <c r="A20" s="19" t="s">
        <v>96</v>
      </c>
      <c r="B20" s="18"/>
      <c r="C20" s="5" t="s">
        <v>97</v>
      </c>
      <c r="D20" s="32"/>
      <c r="E20" s="5" t="s">
        <v>98</v>
      </c>
      <c r="F20" s="6">
        <v>50</v>
      </c>
      <c r="G20" s="5"/>
      <c r="H20" s="6"/>
    </row>
    <row r="21" ht="16.35" customHeight="1" spans="1:8">
      <c r="A21" s="19" t="s">
        <v>99</v>
      </c>
      <c r="B21" s="18"/>
      <c r="C21" s="5" t="s">
        <v>100</v>
      </c>
      <c r="D21" s="32"/>
      <c r="E21" s="19" t="s">
        <v>101</v>
      </c>
      <c r="F21" s="18"/>
      <c r="G21" s="5"/>
      <c r="H21" s="6"/>
    </row>
    <row r="22" ht="16.35" customHeight="1" spans="1:8">
      <c r="A22" s="19" t="s">
        <v>102</v>
      </c>
      <c r="B22" s="18"/>
      <c r="C22" s="5" t="s">
        <v>103</v>
      </c>
      <c r="D22" s="32"/>
      <c r="E22" s="5"/>
      <c r="F22" s="5"/>
      <c r="G22" s="5"/>
      <c r="H22" s="6"/>
    </row>
    <row r="23" ht="16.35" customHeight="1" spans="1:8">
      <c r="A23" s="19" t="s">
        <v>104</v>
      </c>
      <c r="B23" s="18"/>
      <c r="C23" s="5" t="s">
        <v>105</v>
      </c>
      <c r="D23" s="32"/>
      <c r="E23" s="5"/>
      <c r="F23" s="5"/>
      <c r="G23" s="5"/>
      <c r="H23" s="6"/>
    </row>
    <row r="24" ht="16.35" customHeight="1" spans="1:8">
      <c r="A24" s="19" t="s">
        <v>106</v>
      </c>
      <c r="B24" s="18"/>
      <c r="C24" s="5" t="s">
        <v>107</v>
      </c>
      <c r="D24" s="32"/>
      <c r="E24" s="5"/>
      <c r="F24" s="5"/>
      <c r="G24" s="5"/>
      <c r="H24" s="6"/>
    </row>
    <row r="25" ht="16.35" customHeight="1" spans="1:8">
      <c r="A25" s="5" t="s">
        <v>108</v>
      </c>
      <c r="B25" s="6"/>
      <c r="C25" s="5" t="s">
        <v>109</v>
      </c>
      <c r="D25" s="32">
        <v>13.85928</v>
      </c>
      <c r="E25" s="5"/>
      <c r="F25" s="5"/>
      <c r="G25" s="5"/>
      <c r="H25" s="6"/>
    </row>
    <row r="26" ht="16.35" customHeight="1" spans="1:8">
      <c r="A26" s="5" t="s">
        <v>110</v>
      </c>
      <c r="B26" s="6"/>
      <c r="C26" s="5" t="s">
        <v>111</v>
      </c>
      <c r="D26" s="32"/>
      <c r="E26" s="5"/>
      <c r="F26" s="5"/>
      <c r="G26" s="5"/>
      <c r="H26" s="6"/>
    </row>
    <row r="27" ht="16.35" customHeight="1" spans="1:8">
      <c r="A27" s="5" t="s">
        <v>112</v>
      </c>
      <c r="B27" s="6"/>
      <c r="C27" s="5" t="s">
        <v>113</v>
      </c>
      <c r="D27" s="32"/>
      <c r="E27" s="5"/>
      <c r="F27" s="5"/>
      <c r="G27" s="5"/>
      <c r="H27" s="6"/>
    </row>
    <row r="28" ht="16.35" customHeight="1" spans="1:8">
      <c r="A28" s="19" t="s">
        <v>114</v>
      </c>
      <c r="B28" s="18"/>
      <c r="C28" s="5" t="s">
        <v>115</v>
      </c>
      <c r="D28" s="32"/>
      <c r="E28" s="5"/>
      <c r="F28" s="5"/>
      <c r="G28" s="5"/>
      <c r="H28" s="6"/>
    </row>
    <row r="29" ht="16.35" customHeight="1" spans="1:8">
      <c r="A29" s="19" t="s">
        <v>116</v>
      </c>
      <c r="B29" s="18"/>
      <c r="C29" s="5" t="s">
        <v>117</v>
      </c>
      <c r="D29" s="32"/>
      <c r="E29" s="5"/>
      <c r="F29" s="5"/>
      <c r="G29" s="5"/>
      <c r="H29" s="6"/>
    </row>
    <row r="30" ht="16.35" customHeight="1" spans="1:8">
      <c r="A30" s="19" t="s">
        <v>118</v>
      </c>
      <c r="B30" s="18"/>
      <c r="C30" s="5" t="s">
        <v>119</v>
      </c>
      <c r="D30" s="32">
        <v>50</v>
      </c>
      <c r="E30" s="5"/>
      <c r="F30" s="5"/>
      <c r="G30" s="5"/>
      <c r="H30" s="6"/>
    </row>
    <row r="31" ht="16.35" customHeight="1" spans="1:8">
      <c r="A31" s="19" t="s">
        <v>120</v>
      </c>
      <c r="B31" s="18"/>
      <c r="C31" s="5" t="s">
        <v>121</v>
      </c>
      <c r="D31" s="32"/>
      <c r="E31" s="5"/>
      <c r="F31" s="5"/>
      <c r="G31" s="5"/>
      <c r="H31" s="6"/>
    </row>
    <row r="32" ht="16.35" customHeight="1" spans="1:8">
      <c r="A32" s="19" t="s">
        <v>122</v>
      </c>
      <c r="B32" s="18"/>
      <c r="C32" s="5" t="s">
        <v>123</v>
      </c>
      <c r="D32" s="32"/>
      <c r="E32" s="5"/>
      <c r="F32" s="5"/>
      <c r="G32" s="5"/>
      <c r="H32" s="6"/>
    </row>
    <row r="33" ht="16.35" customHeight="1" spans="1:8">
      <c r="A33" s="5"/>
      <c r="B33" s="5"/>
      <c r="C33" s="5" t="s">
        <v>124</v>
      </c>
      <c r="D33" s="32"/>
      <c r="E33" s="5"/>
      <c r="F33" s="5"/>
      <c r="G33" s="5"/>
      <c r="H33" s="5"/>
    </row>
    <row r="34" ht="16.35" customHeight="1" spans="1:8">
      <c r="A34" s="5"/>
      <c r="B34" s="5"/>
      <c r="C34" s="5" t="s">
        <v>125</v>
      </c>
      <c r="D34" s="32"/>
      <c r="E34" s="5"/>
      <c r="F34" s="5"/>
      <c r="G34" s="5"/>
      <c r="H34" s="5"/>
    </row>
    <row r="35" ht="16.35" customHeight="1" spans="1:8">
      <c r="A35" s="5"/>
      <c r="B35" s="5"/>
      <c r="C35" s="5" t="s">
        <v>126</v>
      </c>
      <c r="D35" s="32"/>
      <c r="E35" s="5"/>
      <c r="F35" s="5"/>
      <c r="G35" s="5"/>
      <c r="H35" s="5"/>
    </row>
    <row r="36" ht="16.35" customHeight="1" spans="1:8">
      <c r="A36" s="5"/>
      <c r="B36" s="5"/>
      <c r="C36" s="5"/>
      <c r="D36" s="5"/>
      <c r="E36" s="5"/>
      <c r="F36" s="5"/>
      <c r="G36" s="5"/>
      <c r="H36" s="5"/>
    </row>
    <row r="37" ht="16.35" customHeight="1" spans="1:8">
      <c r="A37" s="19" t="s">
        <v>127</v>
      </c>
      <c r="B37" s="18">
        <v>302.20009</v>
      </c>
      <c r="C37" s="19" t="s">
        <v>128</v>
      </c>
      <c r="D37" s="18">
        <f>SUM(D6:D36)</f>
        <v>474.03519</v>
      </c>
      <c r="E37" s="19" t="s">
        <v>128</v>
      </c>
      <c r="F37" s="18">
        <f>F6+F10</f>
        <v>474.04009</v>
      </c>
      <c r="G37" s="19" t="s">
        <v>128</v>
      </c>
      <c r="H37" s="18">
        <f>SUM(H6:H36)</f>
        <v>474.04</v>
      </c>
    </row>
    <row r="38" ht="16.35" customHeight="1" spans="1:8">
      <c r="A38" s="19" t="s">
        <v>129</v>
      </c>
      <c r="B38" s="18">
        <v>171.84</v>
      </c>
      <c r="C38" s="19" t="s">
        <v>130</v>
      </c>
      <c r="D38" s="18"/>
      <c r="E38" s="19" t="s">
        <v>130</v>
      </c>
      <c r="F38" s="18"/>
      <c r="G38" s="19" t="s">
        <v>130</v>
      </c>
      <c r="H38" s="18"/>
    </row>
    <row r="39" ht="16.35" customHeight="1" spans="1:8">
      <c r="A39" s="5"/>
      <c r="B39" s="6"/>
      <c r="C39" s="5"/>
      <c r="D39" s="6"/>
      <c r="E39" s="19"/>
      <c r="F39" s="18"/>
      <c r="G39" s="19"/>
      <c r="H39" s="18"/>
    </row>
    <row r="40" ht="16.35" customHeight="1" spans="1:8">
      <c r="A40" s="19" t="s">
        <v>131</v>
      </c>
      <c r="B40" s="18">
        <f>B37+B38</f>
        <v>474.04009</v>
      </c>
      <c r="C40" s="19" t="s">
        <v>132</v>
      </c>
      <c r="D40" s="18">
        <f>D37+D38</f>
        <v>474.03519</v>
      </c>
      <c r="E40" s="19" t="s">
        <v>132</v>
      </c>
      <c r="F40" s="18">
        <f>F37+F38</f>
        <v>474.04009</v>
      </c>
      <c r="G40" s="19" t="s">
        <v>132</v>
      </c>
      <c r="H40" s="18">
        <f>H37+H38</f>
        <v>474.04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J14" sqref="J14"/>
    </sheetView>
  </sheetViews>
  <sheetFormatPr defaultColWidth="10" defaultRowHeight="14.4"/>
  <cols>
    <col min="1" max="1" width="5.87962962962963" customWidth="1"/>
    <col min="2" max="2" width="16.1296296296296" customWidth="1"/>
    <col min="3" max="3" width="8.25" customWidth="1"/>
    <col min="4" max="25" width="7.75" customWidth="1"/>
    <col min="26" max="26" width="9.75" customWidth="1"/>
  </cols>
  <sheetData>
    <row r="1" ht="16.35" customHeight="1" spans="1:25">
      <c r="A1" s="3"/>
      <c r="X1" s="20" t="s">
        <v>133</v>
      </c>
      <c r="Y1" s="20"/>
    </row>
    <row r="2" ht="33.6" customHeight="1" spans="1:25">
      <c r="A2" s="21" t="s">
        <v>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</row>
    <row r="3" ht="22.35" customHeight="1" spans="1:25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1" t="s">
        <v>32</v>
      </c>
      <c r="Y3" s="11"/>
    </row>
    <row r="4" ht="22.35" customHeight="1" spans="1:25">
      <c r="A4" s="4" t="s">
        <v>134</v>
      </c>
      <c r="B4" s="4" t="s">
        <v>135</v>
      </c>
      <c r="C4" s="4" t="s">
        <v>136</v>
      </c>
      <c r="D4" s="4" t="s">
        <v>137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 t="s">
        <v>129</v>
      </c>
      <c r="T4" s="4"/>
      <c r="U4" s="4"/>
      <c r="V4" s="4"/>
      <c r="W4" s="4"/>
      <c r="X4" s="4"/>
      <c r="Y4" s="4"/>
    </row>
    <row r="5" ht="22.35" customHeight="1" spans="1:25">
      <c r="A5" s="4"/>
      <c r="B5" s="4"/>
      <c r="C5" s="4"/>
      <c r="D5" s="4" t="s">
        <v>138</v>
      </c>
      <c r="E5" s="4" t="s">
        <v>139</v>
      </c>
      <c r="F5" s="4" t="s">
        <v>140</v>
      </c>
      <c r="G5" s="4" t="s">
        <v>141</v>
      </c>
      <c r="H5" s="4" t="s">
        <v>142</v>
      </c>
      <c r="I5" s="4" t="s">
        <v>143</v>
      </c>
      <c r="J5" s="4" t="s">
        <v>144</v>
      </c>
      <c r="K5" s="4"/>
      <c r="L5" s="4"/>
      <c r="M5" s="4"/>
      <c r="N5" s="4" t="s">
        <v>145</v>
      </c>
      <c r="O5" s="4" t="s">
        <v>146</v>
      </c>
      <c r="P5" s="4" t="s">
        <v>147</v>
      </c>
      <c r="Q5" s="4" t="s">
        <v>148</v>
      </c>
      <c r="R5" s="4" t="s">
        <v>149</v>
      </c>
      <c r="S5" s="4" t="s">
        <v>138</v>
      </c>
      <c r="T5" s="4" t="s">
        <v>139</v>
      </c>
      <c r="U5" s="4" t="s">
        <v>140</v>
      </c>
      <c r="V5" s="4" t="s">
        <v>141</v>
      </c>
      <c r="W5" s="4" t="s">
        <v>142</v>
      </c>
      <c r="X5" s="4" t="s">
        <v>143</v>
      </c>
      <c r="Y5" s="4" t="s">
        <v>150</v>
      </c>
    </row>
    <row r="6" ht="22.35" customHeight="1" spans="1:25">
      <c r="A6" s="4"/>
      <c r="B6" s="4"/>
      <c r="C6" s="4"/>
      <c r="D6" s="4"/>
      <c r="E6" s="4"/>
      <c r="F6" s="4"/>
      <c r="G6" s="4"/>
      <c r="H6" s="4"/>
      <c r="I6" s="4"/>
      <c r="J6" s="4" t="s">
        <v>151</v>
      </c>
      <c r="K6" s="4" t="s">
        <v>152</v>
      </c>
      <c r="L6" s="4" t="s">
        <v>153</v>
      </c>
      <c r="M6" s="4" t="s">
        <v>142</v>
      </c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ht="22.9" customHeight="1" spans="1:25">
      <c r="A7" s="19"/>
      <c r="B7" s="19" t="s">
        <v>136</v>
      </c>
      <c r="C7" s="46">
        <f>D7+S7</f>
        <v>474.04009</v>
      </c>
      <c r="D7" s="46">
        <v>302.20009</v>
      </c>
      <c r="E7" s="46">
        <v>302.20009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>
        <f>S8</f>
        <v>171.84</v>
      </c>
      <c r="T7" s="46">
        <f>T8</f>
        <v>121.84</v>
      </c>
      <c r="U7" s="46">
        <f>U8</f>
        <v>50</v>
      </c>
      <c r="V7" s="46"/>
      <c r="W7" s="46"/>
      <c r="X7" s="46"/>
      <c r="Y7" s="46"/>
    </row>
    <row r="8" ht="22.9" customHeight="1" spans="1:25">
      <c r="A8" s="17" t="s">
        <v>154</v>
      </c>
      <c r="B8" s="17" t="s">
        <v>155</v>
      </c>
      <c r="C8" s="46">
        <f>D8+S8</f>
        <v>474.04009</v>
      </c>
      <c r="D8" s="46">
        <v>302.20009</v>
      </c>
      <c r="E8" s="46">
        <v>302.20009</v>
      </c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>
        <f>S9</f>
        <v>171.84</v>
      </c>
      <c r="T8" s="46">
        <f>T9</f>
        <v>121.84</v>
      </c>
      <c r="U8" s="46">
        <f>U9</f>
        <v>50</v>
      </c>
      <c r="V8" s="46"/>
      <c r="W8" s="46"/>
      <c r="X8" s="46"/>
      <c r="Y8" s="46"/>
    </row>
    <row r="9" ht="22.9" customHeight="1" spans="1:25">
      <c r="A9" s="50" t="s">
        <v>156</v>
      </c>
      <c r="B9" s="50" t="s">
        <v>157</v>
      </c>
      <c r="C9" s="46">
        <f>D9+S9</f>
        <v>474.04009</v>
      </c>
      <c r="D9" s="32">
        <v>302.20009</v>
      </c>
      <c r="E9" s="6">
        <v>302.20009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>
        <f>T9+U9</f>
        <v>171.84</v>
      </c>
      <c r="T9" s="6">
        <v>121.84</v>
      </c>
      <c r="U9" s="6">
        <v>50</v>
      </c>
      <c r="V9" s="6"/>
      <c r="W9" s="6"/>
      <c r="X9" s="6"/>
      <c r="Y9" s="6"/>
    </row>
    <row r="10" ht="16.35" customHeight="1"/>
    <row r="11" ht="16.35" customHeight="1" spans="7:7">
      <c r="G11" s="3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D7" sqref="D7:E8"/>
    </sheetView>
  </sheetViews>
  <sheetFormatPr defaultColWidth="10" defaultRowHeight="14.4"/>
  <cols>
    <col min="1" max="1" width="4.62962962962963" customWidth="1"/>
    <col min="2" max="2" width="4.87962962962963" customWidth="1"/>
    <col min="3" max="3" width="5" customWidth="1"/>
    <col min="4" max="4" width="12" customWidth="1"/>
    <col min="5" max="5" width="25.75" customWidth="1"/>
    <col min="6" max="6" width="12.3796296296296" customWidth="1"/>
    <col min="7" max="7" width="11.3796296296296" customWidth="1"/>
    <col min="8" max="8" width="14" customWidth="1"/>
    <col min="9" max="9" width="14.75" customWidth="1"/>
    <col min="10" max="11" width="17.5" customWidth="1"/>
    <col min="12" max="12" width="9.75" customWidth="1"/>
  </cols>
  <sheetData>
    <row r="1" ht="16.35" customHeight="1" spans="1:11">
      <c r="A1" s="3"/>
      <c r="D1" s="61"/>
      <c r="K1" s="20" t="s">
        <v>158</v>
      </c>
    </row>
    <row r="2" ht="31.9" customHeight="1" spans="1:11">
      <c r="A2" s="21" t="s">
        <v>9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ht="24.95" customHeight="1" spans="1:11">
      <c r="A3" s="62" t="s">
        <v>31</v>
      </c>
      <c r="B3" s="62"/>
      <c r="C3" s="62"/>
      <c r="D3" s="62"/>
      <c r="E3" s="62"/>
      <c r="F3" s="62"/>
      <c r="G3" s="62"/>
      <c r="H3" s="62"/>
      <c r="I3" s="62"/>
      <c r="J3" s="62"/>
      <c r="K3" s="11" t="s">
        <v>32</v>
      </c>
    </row>
    <row r="4" ht="27.6" customHeight="1" spans="1:11">
      <c r="A4" s="16" t="s">
        <v>159</v>
      </c>
      <c r="B4" s="16"/>
      <c r="C4" s="16"/>
      <c r="D4" s="16" t="s">
        <v>160</v>
      </c>
      <c r="E4" s="16" t="s">
        <v>161</v>
      </c>
      <c r="F4" s="16" t="s">
        <v>136</v>
      </c>
      <c r="G4" s="16" t="s">
        <v>162</v>
      </c>
      <c r="H4" s="16" t="s">
        <v>163</v>
      </c>
      <c r="I4" s="16" t="s">
        <v>164</v>
      </c>
      <c r="J4" s="16" t="s">
        <v>165</v>
      </c>
      <c r="K4" s="16" t="s">
        <v>166</v>
      </c>
    </row>
    <row r="5" ht="25.9" customHeight="1" spans="1:11">
      <c r="A5" s="16" t="s">
        <v>167</v>
      </c>
      <c r="B5" s="16" t="s">
        <v>168</v>
      </c>
      <c r="C5" s="16" t="s">
        <v>169</v>
      </c>
      <c r="D5" s="16"/>
      <c r="E5" s="16"/>
      <c r="F5" s="16"/>
      <c r="G5" s="16"/>
      <c r="H5" s="16"/>
      <c r="I5" s="16"/>
      <c r="J5" s="16"/>
      <c r="K5" s="16"/>
    </row>
    <row r="6" ht="22.9" customHeight="1" spans="1:11">
      <c r="A6" s="45"/>
      <c r="B6" s="45"/>
      <c r="C6" s="45"/>
      <c r="D6" s="63" t="s">
        <v>136</v>
      </c>
      <c r="E6" s="63"/>
      <c r="F6" s="64">
        <f>F7</f>
        <v>474.03519</v>
      </c>
      <c r="G6" s="64">
        <f>G7</f>
        <v>231.40519</v>
      </c>
      <c r="H6" s="64">
        <f>H7</f>
        <v>242.63</v>
      </c>
      <c r="I6" s="64"/>
      <c r="J6" s="63"/>
      <c r="K6" s="63"/>
    </row>
    <row r="7" ht="22.9" customHeight="1" spans="1:11">
      <c r="A7" s="65"/>
      <c r="B7" s="65"/>
      <c r="C7" s="65"/>
      <c r="D7" s="42" t="s">
        <v>154</v>
      </c>
      <c r="E7" s="42" t="s">
        <v>155</v>
      </c>
      <c r="F7" s="66">
        <f>F8</f>
        <v>474.03519</v>
      </c>
      <c r="G7" s="66">
        <f>G8</f>
        <v>231.40519</v>
      </c>
      <c r="H7" s="66">
        <f>H8</f>
        <v>242.63</v>
      </c>
      <c r="I7" s="66"/>
      <c r="J7" s="76"/>
      <c r="K7" s="76"/>
    </row>
    <row r="8" ht="22.9" customHeight="1" spans="1:11">
      <c r="A8" s="65"/>
      <c r="B8" s="65"/>
      <c r="C8" s="65"/>
      <c r="D8" s="42" t="s">
        <v>156</v>
      </c>
      <c r="E8" s="42" t="s">
        <v>157</v>
      </c>
      <c r="F8" s="66">
        <f>SUM(F9:F16)</f>
        <v>474.03519</v>
      </c>
      <c r="G8" s="66">
        <f>SUM(G9:G16)</f>
        <v>231.40519</v>
      </c>
      <c r="H8" s="66">
        <f>SUM(H9:H16)</f>
        <v>242.63</v>
      </c>
      <c r="I8" s="66"/>
      <c r="J8" s="76"/>
      <c r="K8" s="76"/>
    </row>
    <row r="9" ht="22.9" customHeight="1" spans="1:11">
      <c r="A9" s="67">
        <v>207</v>
      </c>
      <c r="B9" s="67" t="s">
        <v>170</v>
      </c>
      <c r="C9" s="67">
        <v>99</v>
      </c>
      <c r="D9" s="68">
        <v>2070199</v>
      </c>
      <c r="E9" s="69" t="s">
        <v>171</v>
      </c>
      <c r="F9" s="70">
        <f t="shared" ref="F9:F16" si="0">G9+H9</f>
        <v>120</v>
      </c>
      <c r="G9" s="71"/>
      <c r="H9" s="70">
        <v>120</v>
      </c>
      <c r="I9" s="71"/>
      <c r="J9" s="71"/>
      <c r="K9" s="71"/>
    </row>
    <row r="10" ht="22.9" customHeight="1" spans="1:11">
      <c r="A10" s="68" t="s">
        <v>172</v>
      </c>
      <c r="B10" s="68" t="s">
        <v>173</v>
      </c>
      <c r="C10" s="68" t="s">
        <v>173</v>
      </c>
      <c r="D10" s="71" t="s">
        <v>174</v>
      </c>
      <c r="E10" s="69" t="s">
        <v>175</v>
      </c>
      <c r="F10" s="70">
        <f t="shared" si="0"/>
        <v>18.47904</v>
      </c>
      <c r="G10" s="70">
        <v>18.47904</v>
      </c>
      <c r="H10" s="70"/>
      <c r="I10" s="70"/>
      <c r="J10" s="69"/>
      <c r="K10" s="69"/>
    </row>
    <row r="11" ht="22.9" customHeight="1" spans="1:11">
      <c r="A11" s="68" t="s">
        <v>172</v>
      </c>
      <c r="B11" s="68" t="s">
        <v>176</v>
      </c>
      <c r="C11" s="68" t="s">
        <v>176</v>
      </c>
      <c r="D11" s="71" t="s">
        <v>177</v>
      </c>
      <c r="E11" s="69" t="s">
        <v>178</v>
      </c>
      <c r="F11" s="70">
        <f t="shared" si="0"/>
        <v>1.15494</v>
      </c>
      <c r="G11" s="70">
        <v>1.15494</v>
      </c>
      <c r="H11" s="70"/>
      <c r="I11" s="70"/>
      <c r="J11" s="69"/>
      <c r="K11" s="69"/>
    </row>
    <row r="12" ht="22.9" customHeight="1" spans="1:11">
      <c r="A12" s="68" t="s">
        <v>179</v>
      </c>
      <c r="B12" s="68" t="s">
        <v>180</v>
      </c>
      <c r="C12" s="68" t="s">
        <v>181</v>
      </c>
      <c r="D12" s="71" t="s">
        <v>182</v>
      </c>
      <c r="E12" s="69" t="s">
        <v>183</v>
      </c>
      <c r="F12" s="70">
        <f t="shared" si="0"/>
        <v>10.97193</v>
      </c>
      <c r="G12" s="70">
        <v>10.97193</v>
      </c>
      <c r="H12" s="70"/>
      <c r="I12" s="70"/>
      <c r="J12" s="69"/>
      <c r="K12" s="69"/>
    </row>
    <row r="13" ht="22.9" customHeight="1" spans="1:11">
      <c r="A13" s="68" t="s">
        <v>184</v>
      </c>
      <c r="B13" s="68" t="s">
        <v>181</v>
      </c>
      <c r="C13" s="68" t="s">
        <v>170</v>
      </c>
      <c r="D13" s="71" t="s">
        <v>185</v>
      </c>
      <c r="E13" s="69" t="s">
        <v>186</v>
      </c>
      <c r="F13" s="70">
        <f t="shared" si="0"/>
        <v>209.57</v>
      </c>
      <c r="G13" s="70">
        <v>186.94</v>
      </c>
      <c r="H13" s="70">
        <v>22.63</v>
      </c>
      <c r="I13" s="70"/>
      <c r="J13" s="69"/>
      <c r="K13" s="69"/>
    </row>
    <row r="14" ht="22.9" customHeight="1" spans="1:11">
      <c r="A14" s="72" t="s">
        <v>184</v>
      </c>
      <c r="B14" s="72" t="s">
        <v>181</v>
      </c>
      <c r="C14" s="72" t="s">
        <v>187</v>
      </c>
      <c r="D14" s="73" t="s">
        <v>188</v>
      </c>
      <c r="E14" s="74" t="s">
        <v>189</v>
      </c>
      <c r="F14" s="75">
        <f t="shared" si="0"/>
        <v>50</v>
      </c>
      <c r="G14" s="75"/>
      <c r="H14" s="75">
        <v>50</v>
      </c>
      <c r="I14" s="75"/>
      <c r="J14" s="74"/>
      <c r="K14" s="74"/>
    </row>
    <row r="15" ht="22.9" customHeight="1" spans="1:11">
      <c r="A15" s="36" t="s">
        <v>190</v>
      </c>
      <c r="B15" s="36" t="s">
        <v>181</v>
      </c>
      <c r="C15" s="36" t="s">
        <v>170</v>
      </c>
      <c r="D15" s="53" t="s">
        <v>191</v>
      </c>
      <c r="E15" s="37" t="s">
        <v>192</v>
      </c>
      <c r="F15" s="54">
        <f t="shared" si="0"/>
        <v>13.85928</v>
      </c>
      <c r="G15" s="54">
        <v>13.85928</v>
      </c>
      <c r="H15" s="54"/>
      <c r="I15" s="54"/>
      <c r="J15" s="37"/>
      <c r="K15" s="37"/>
    </row>
    <row r="16" ht="22" customHeight="1" spans="1:11">
      <c r="A16" s="36">
        <v>229</v>
      </c>
      <c r="B16" s="36">
        <v>60</v>
      </c>
      <c r="C16" s="36" t="s">
        <v>181</v>
      </c>
      <c r="D16" s="36">
        <v>2296002</v>
      </c>
      <c r="E16" s="37" t="s">
        <v>193</v>
      </c>
      <c r="F16" s="54">
        <f t="shared" si="0"/>
        <v>50</v>
      </c>
      <c r="G16" s="26"/>
      <c r="H16" s="54">
        <v>50</v>
      </c>
      <c r="I16" s="26"/>
      <c r="J16" s="26"/>
      <c r="K16" s="26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workbookViewId="0">
      <selection activeCell="I33" sqref="I33"/>
    </sheetView>
  </sheetViews>
  <sheetFormatPr defaultColWidth="10" defaultRowHeight="14.4"/>
  <cols>
    <col min="1" max="1" width="3.62962962962963" customWidth="1"/>
    <col min="2" max="2" width="4.75" customWidth="1"/>
    <col min="3" max="3" width="4.62962962962963" customWidth="1"/>
    <col min="4" max="4" width="7.37962962962963" customWidth="1"/>
    <col min="5" max="5" width="20.1296296296296" customWidth="1"/>
    <col min="6" max="6" width="9.25" customWidth="1"/>
    <col min="7" max="12" width="7.12962962962963" customWidth="1"/>
    <col min="13" max="13" width="6.75" customWidth="1"/>
    <col min="14" max="17" width="7.12962962962963" customWidth="1"/>
    <col min="18" max="18" width="7" customWidth="1"/>
    <col min="19" max="20" width="7.12962962962963" customWidth="1"/>
    <col min="21" max="22" width="9.75" customWidth="1"/>
  </cols>
  <sheetData>
    <row r="1" ht="16.35" customHeight="1" spans="1:20">
      <c r="A1" s="3"/>
      <c r="S1" s="20" t="s">
        <v>194</v>
      </c>
      <c r="T1" s="20"/>
    </row>
    <row r="2" ht="42.2" customHeight="1" spans="1:20">
      <c r="A2" s="21" t="s">
        <v>10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</row>
    <row r="3" ht="19.9" customHeight="1" spans="1:20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1" t="s">
        <v>32</v>
      </c>
      <c r="T3" s="11"/>
    </row>
    <row r="4" ht="19.9" customHeight="1" spans="1:20">
      <c r="A4" s="4" t="s">
        <v>159</v>
      </c>
      <c r="B4" s="4"/>
      <c r="C4" s="4"/>
      <c r="D4" s="4" t="s">
        <v>195</v>
      </c>
      <c r="E4" s="4" t="s">
        <v>196</v>
      </c>
      <c r="F4" s="4" t="s">
        <v>197</v>
      </c>
      <c r="G4" s="4" t="s">
        <v>198</v>
      </c>
      <c r="H4" s="4" t="s">
        <v>199</v>
      </c>
      <c r="I4" s="4" t="s">
        <v>200</v>
      </c>
      <c r="J4" s="4" t="s">
        <v>201</v>
      </c>
      <c r="K4" s="4" t="s">
        <v>202</v>
      </c>
      <c r="L4" s="4" t="s">
        <v>203</v>
      </c>
      <c r="M4" s="4" t="s">
        <v>204</v>
      </c>
      <c r="N4" s="4" t="s">
        <v>205</v>
      </c>
      <c r="O4" s="4" t="s">
        <v>206</v>
      </c>
      <c r="P4" s="4" t="s">
        <v>207</v>
      </c>
      <c r="Q4" s="4" t="s">
        <v>208</v>
      </c>
      <c r="R4" s="4" t="s">
        <v>209</v>
      </c>
      <c r="S4" s="4" t="s">
        <v>210</v>
      </c>
      <c r="T4" s="4" t="s">
        <v>211</v>
      </c>
    </row>
    <row r="5" ht="20.65" customHeight="1" spans="1:20">
      <c r="A5" s="4" t="s">
        <v>167</v>
      </c>
      <c r="B5" s="4" t="s">
        <v>168</v>
      </c>
      <c r="C5" s="4" t="s">
        <v>169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9" customHeight="1" spans="1:20">
      <c r="A6" s="19"/>
      <c r="B6" s="19"/>
      <c r="C6" s="19"/>
      <c r="D6" s="19"/>
      <c r="E6" s="19" t="s">
        <v>136</v>
      </c>
      <c r="F6" s="18">
        <f>F7</f>
        <v>474.04009</v>
      </c>
      <c r="G6" s="18"/>
      <c r="H6" s="18"/>
      <c r="I6" s="18"/>
      <c r="J6" s="18"/>
      <c r="K6" s="18">
        <f>K7</f>
        <v>424.04009</v>
      </c>
      <c r="L6" s="18"/>
      <c r="M6" s="18"/>
      <c r="N6" s="18"/>
      <c r="O6" s="18"/>
      <c r="P6" s="18"/>
      <c r="Q6" s="18"/>
      <c r="R6" s="18"/>
      <c r="S6" s="18"/>
      <c r="T6" s="18"/>
    </row>
    <row r="7" ht="22.9" customHeight="1" spans="1:20">
      <c r="A7" s="19"/>
      <c r="B7" s="19"/>
      <c r="C7" s="19"/>
      <c r="D7" s="17" t="s">
        <v>154</v>
      </c>
      <c r="E7" s="17" t="s">
        <v>155</v>
      </c>
      <c r="F7" s="18">
        <f>F8</f>
        <v>474.04009</v>
      </c>
      <c r="G7" s="18"/>
      <c r="H7" s="18"/>
      <c r="I7" s="18"/>
      <c r="J7" s="18"/>
      <c r="K7" s="18">
        <f>K8</f>
        <v>424.04009</v>
      </c>
      <c r="L7" s="18"/>
      <c r="M7" s="18"/>
      <c r="N7" s="18"/>
      <c r="O7" s="18"/>
      <c r="P7" s="18"/>
      <c r="Q7" s="18"/>
      <c r="R7" s="18"/>
      <c r="S7" s="18"/>
      <c r="T7" s="18"/>
    </row>
    <row r="8" ht="22.9" customHeight="1" spans="1:20">
      <c r="A8" s="35"/>
      <c r="B8" s="35"/>
      <c r="C8" s="35"/>
      <c r="D8" s="31" t="s">
        <v>156</v>
      </c>
      <c r="E8" s="31" t="s">
        <v>157</v>
      </c>
      <c r="F8" s="57">
        <f>SUM(F9:F16)</f>
        <v>474.04009</v>
      </c>
      <c r="G8" s="57"/>
      <c r="H8" s="57"/>
      <c r="I8" s="57"/>
      <c r="J8" s="57"/>
      <c r="K8" s="57">
        <f>SUM(K9:K16)</f>
        <v>424.04009</v>
      </c>
      <c r="L8" s="57"/>
      <c r="M8" s="57"/>
      <c r="N8" s="57"/>
      <c r="O8" s="57"/>
      <c r="P8" s="57"/>
      <c r="Q8" s="57"/>
      <c r="R8" s="57"/>
      <c r="S8" s="57"/>
      <c r="T8" s="57"/>
    </row>
    <row r="9" ht="22.9" customHeight="1" spans="1:20">
      <c r="A9" s="39" t="s">
        <v>184</v>
      </c>
      <c r="B9" s="39" t="s">
        <v>181</v>
      </c>
      <c r="C9" s="39" t="s">
        <v>170</v>
      </c>
      <c r="D9" s="22" t="s">
        <v>212</v>
      </c>
      <c r="E9" s="40" t="s">
        <v>186</v>
      </c>
      <c r="F9" s="41">
        <f>SUM(G9:T9)</f>
        <v>209.5749</v>
      </c>
      <c r="G9" s="41"/>
      <c r="H9" s="41"/>
      <c r="I9" s="41"/>
      <c r="J9" s="41"/>
      <c r="K9" s="41">
        <f>207.7349+1.84</f>
        <v>209.5749</v>
      </c>
      <c r="L9" s="41"/>
      <c r="M9" s="41"/>
      <c r="N9" s="41"/>
      <c r="O9" s="41"/>
      <c r="P9" s="41"/>
      <c r="Q9" s="41"/>
      <c r="R9" s="41"/>
      <c r="S9" s="41"/>
      <c r="T9" s="41"/>
    </row>
    <row r="10" ht="22.9" customHeight="1" spans="1:20">
      <c r="A10" s="39" t="s">
        <v>172</v>
      </c>
      <c r="B10" s="39" t="s">
        <v>173</v>
      </c>
      <c r="C10" s="39" t="s">
        <v>173</v>
      </c>
      <c r="D10" s="22" t="s">
        <v>212</v>
      </c>
      <c r="E10" s="40" t="s">
        <v>175</v>
      </c>
      <c r="F10" s="41">
        <f t="shared" ref="F10:F16" si="0">SUM(G10:T10)</f>
        <v>18.47904</v>
      </c>
      <c r="G10" s="41"/>
      <c r="H10" s="41"/>
      <c r="I10" s="41"/>
      <c r="J10" s="41"/>
      <c r="K10" s="41">
        <v>18.47904</v>
      </c>
      <c r="L10" s="41"/>
      <c r="M10" s="41"/>
      <c r="N10" s="41"/>
      <c r="O10" s="41"/>
      <c r="P10" s="41"/>
      <c r="Q10" s="41"/>
      <c r="R10" s="41"/>
      <c r="S10" s="41"/>
      <c r="T10" s="41"/>
    </row>
    <row r="11" ht="22.9" customHeight="1" spans="1:20">
      <c r="A11" s="39" t="s">
        <v>172</v>
      </c>
      <c r="B11" s="39" t="s">
        <v>176</v>
      </c>
      <c r="C11" s="39" t="s">
        <v>176</v>
      </c>
      <c r="D11" s="22" t="s">
        <v>212</v>
      </c>
      <c r="E11" s="40" t="s">
        <v>178</v>
      </c>
      <c r="F11" s="41">
        <f t="shared" si="0"/>
        <v>1.15494</v>
      </c>
      <c r="G11" s="41"/>
      <c r="H11" s="41"/>
      <c r="I11" s="41"/>
      <c r="J11" s="41"/>
      <c r="K11" s="41">
        <v>1.15494</v>
      </c>
      <c r="L11" s="41"/>
      <c r="M11" s="41"/>
      <c r="N11" s="41"/>
      <c r="O11" s="41"/>
      <c r="P11" s="41"/>
      <c r="Q11" s="41"/>
      <c r="R11" s="41"/>
      <c r="S11" s="41"/>
      <c r="T11" s="41"/>
    </row>
    <row r="12" ht="22.9" customHeight="1" spans="1:20">
      <c r="A12" s="39" t="s">
        <v>179</v>
      </c>
      <c r="B12" s="39" t="s">
        <v>180</v>
      </c>
      <c r="C12" s="39" t="s">
        <v>181</v>
      </c>
      <c r="D12" s="22" t="s">
        <v>212</v>
      </c>
      <c r="E12" s="40" t="s">
        <v>183</v>
      </c>
      <c r="F12" s="41">
        <f t="shared" si="0"/>
        <v>10.97193</v>
      </c>
      <c r="G12" s="58"/>
      <c r="H12" s="58"/>
      <c r="I12" s="58"/>
      <c r="J12" s="58"/>
      <c r="K12" s="58">
        <v>10.97193</v>
      </c>
      <c r="L12" s="58"/>
      <c r="M12" s="58"/>
      <c r="N12" s="58"/>
      <c r="O12" s="58"/>
      <c r="P12" s="58"/>
      <c r="Q12" s="58"/>
      <c r="R12" s="58"/>
      <c r="S12" s="58"/>
      <c r="T12" s="58"/>
    </row>
    <row r="13" ht="22.9" customHeight="1" spans="1:20">
      <c r="A13" s="39" t="s">
        <v>190</v>
      </c>
      <c r="B13" s="39" t="s">
        <v>181</v>
      </c>
      <c r="C13" s="39" t="s">
        <v>170</v>
      </c>
      <c r="D13" s="22" t="s">
        <v>212</v>
      </c>
      <c r="E13" s="40" t="s">
        <v>192</v>
      </c>
      <c r="F13" s="59">
        <f t="shared" si="0"/>
        <v>13.85928</v>
      </c>
      <c r="G13" s="60"/>
      <c r="H13" s="60"/>
      <c r="I13" s="60"/>
      <c r="J13" s="60"/>
      <c r="K13" s="60">
        <v>13.85928</v>
      </c>
      <c r="L13" s="60"/>
      <c r="M13" s="60"/>
      <c r="N13" s="60"/>
      <c r="O13" s="60"/>
      <c r="P13" s="60"/>
      <c r="Q13" s="60"/>
      <c r="R13" s="60"/>
      <c r="S13" s="60"/>
      <c r="T13" s="60"/>
    </row>
    <row r="14" ht="22.9" customHeight="1" spans="1:20">
      <c r="A14" s="39" t="s">
        <v>184</v>
      </c>
      <c r="B14" s="39" t="s">
        <v>181</v>
      </c>
      <c r="C14" s="39" t="s">
        <v>187</v>
      </c>
      <c r="D14" s="22" t="s">
        <v>212</v>
      </c>
      <c r="E14" s="40" t="s">
        <v>189</v>
      </c>
      <c r="F14" s="59">
        <f t="shared" si="0"/>
        <v>50</v>
      </c>
      <c r="G14" s="60"/>
      <c r="H14" s="60"/>
      <c r="I14" s="60"/>
      <c r="J14" s="60"/>
      <c r="K14" s="60">
        <v>50</v>
      </c>
      <c r="L14" s="60"/>
      <c r="M14" s="60"/>
      <c r="N14" s="60"/>
      <c r="O14" s="60"/>
      <c r="P14" s="60"/>
      <c r="Q14" s="60"/>
      <c r="R14" s="60"/>
      <c r="S14" s="60"/>
      <c r="T14" s="60"/>
    </row>
    <row r="15" ht="22.9" customHeight="1" spans="1:20">
      <c r="A15" s="39">
        <v>207</v>
      </c>
      <c r="B15" s="39" t="s">
        <v>170</v>
      </c>
      <c r="C15" s="39">
        <v>99</v>
      </c>
      <c r="D15" s="39">
        <v>2070199</v>
      </c>
      <c r="E15" s="40" t="s">
        <v>171</v>
      </c>
      <c r="F15" s="59">
        <f t="shared" si="0"/>
        <v>120</v>
      </c>
      <c r="G15" s="53"/>
      <c r="H15" s="54"/>
      <c r="I15" s="53"/>
      <c r="J15" s="26"/>
      <c r="K15" s="60">
        <v>120</v>
      </c>
      <c r="L15" s="26"/>
      <c r="M15" s="26"/>
      <c r="N15" s="26"/>
      <c r="O15" s="26"/>
      <c r="P15" s="26"/>
      <c r="Q15" s="26"/>
      <c r="R15" s="26"/>
      <c r="S15" s="26"/>
      <c r="T15" s="26"/>
    </row>
    <row r="16" ht="22.9" customHeight="1" spans="1:20">
      <c r="A16" s="39">
        <v>229</v>
      </c>
      <c r="B16" s="39">
        <v>60</v>
      </c>
      <c r="C16" s="39" t="s">
        <v>181</v>
      </c>
      <c r="D16" s="39">
        <v>2296002</v>
      </c>
      <c r="E16" s="40" t="s">
        <v>193</v>
      </c>
      <c r="F16" s="59">
        <f t="shared" si="0"/>
        <v>50</v>
      </c>
      <c r="G16" s="26"/>
      <c r="H16" s="54"/>
      <c r="I16" s="26"/>
      <c r="J16" s="26"/>
      <c r="K16" s="60"/>
      <c r="L16" s="26"/>
      <c r="M16" s="26"/>
      <c r="N16" s="26"/>
      <c r="O16" s="26"/>
      <c r="P16" s="26"/>
      <c r="Q16" s="26"/>
      <c r="R16" s="26"/>
      <c r="S16" s="26"/>
      <c r="T16" s="60">
        <v>50</v>
      </c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workbookViewId="0">
      <selection activeCell="N21" sqref="N21"/>
    </sheetView>
  </sheetViews>
  <sheetFormatPr defaultColWidth="10" defaultRowHeight="14.4"/>
  <cols>
    <col min="1" max="2" width="4.12962962962963" customWidth="1"/>
    <col min="3" max="3" width="4.25" customWidth="1"/>
    <col min="4" max="4" width="6.12962962962963" customWidth="1"/>
    <col min="5" max="5" width="15.8796296296296" customWidth="1"/>
    <col min="6" max="6" width="9" customWidth="1"/>
    <col min="7" max="7" width="7.12962962962963" customWidth="1"/>
    <col min="8" max="8" width="6.25" customWidth="1"/>
    <col min="9" max="16" width="7.12962962962963" customWidth="1"/>
    <col min="17" max="17" width="5.87962962962963" customWidth="1"/>
    <col min="18" max="21" width="7.12962962962963" customWidth="1"/>
    <col min="22" max="23" width="9.75" customWidth="1"/>
  </cols>
  <sheetData>
    <row r="1" ht="16.35" customHeight="1" spans="1:21">
      <c r="A1" s="3"/>
      <c r="T1" s="20" t="s">
        <v>213</v>
      </c>
      <c r="U1" s="20"/>
    </row>
    <row r="2" ht="37.15" customHeight="1" spans="1:21">
      <c r="A2" s="21" t="s">
        <v>11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</row>
    <row r="3" ht="24.2" customHeight="1" spans="1:21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1" t="s">
        <v>32</v>
      </c>
      <c r="U3" s="11"/>
    </row>
    <row r="4" ht="22.35" customHeight="1" spans="1:21">
      <c r="A4" s="4" t="s">
        <v>159</v>
      </c>
      <c r="B4" s="4"/>
      <c r="C4" s="4"/>
      <c r="D4" s="4" t="s">
        <v>195</v>
      </c>
      <c r="E4" s="4" t="s">
        <v>196</v>
      </c>
      <c r="F4" s="4" t="s">
        <v>214</v>
      </c>
      <c r="G4" s="4" t="s">
        <v>162</v>
      </c>
      <c r="H4" s="4"/>
      <c r="I4" s="4"/>
      <c r="J4" s="4"/>
      <c r="K4" s="4" t="s">
        <v>163</v>
      </c>
      <c r="L4" s="4"/>
      <c r="M4" s="4"/>
      <c r="N4" s="4"/>
      <c r="O4" s="4"/>
      <c r="P4" s="4"/>
      <c r="Q4" s="4"/>
      <c r="R4" s="4"/>
      <c r="S4" s="4"/>
      <c r="T4" s="4"/>
      <c r="U4" s="4"/>
    </row>
    <row r="5" ht="39.6" customHeight="1" spans="1:21">
      <c r="A5" s="4" t="s">
        <v>167</v>
      </c>
      <c r="B5" s="4" t="s">
        <v>168</v>
      </c>
      <c r="C5" s="4" t="s">
        <v>169</v>
      </c>
      <c r="D5" s="4"/>
      <c r="E5" s="4"/>
      <c r="F5" s="4"/>
      <c r="G5" s="4" t="s">
        <v>136</v>
      </c>
      <c r="H5" s="4" t="s">
        <v>215</v>
      </c>
      <c r="I5" s="4" t="s">
        <v>216</v>
      </c>
      <c r="J5" s="4" t="s">
        <v>206</v>
      </c>
      <c r="K5" s="4" t="s">
        <v>136</v>
      </c>
      <c r="L5" s="4" t="s">
        <v>217</v>
      </c>
      <c r="M5" s="4" t="s">
        <v>218</v>
      </c>
      <c r="N5" s="4" t="s">
        <v>219</v>
      </c>
      <c r="O5" s="4" t="s">
        <v>208</v>
      </c>
      <c r="P5" s="4" t="s">
        <v>220</v>
      </c>
      <c r="Q5" s="4" t="s">
        <v>221</v>
      </c>
      <c r="R5" s="4" t="s">
        <v>222</v>
      </c>
      <c r="S5" s="4" t="s">
        <v>204</v>
      </c>
      <c r="T5" s="4" t="s">
        <v>207</v>
      </c>
      <c r="U5" s="4" t="s">
        <v>211</v>
      </c>
    </row>
    <row r="6" ht="22.9" customHeight="1" spans="1:21">
      <c r="A6" s="19"/>
      <c r="B6" s="19"/>
      <c r="C6" s="19"/>
      <c r="D6" s="19"/>
      <c r="E6" s="19" t="s">
        <v>136</v>
      </c>
      <c r="F6" s="18">
        <f t="shared" ref="F6:M6" si="0">F7</f>
        <v>474.04009</v>
      </c>
      <c r="G6" s="18">
        <f t="shared" si="0"/>
        <v>231.41009</v>
      </c>
      <c r="H6" s="18">
        <f t="shared" si="0"/>
        <v>208.31009</v>
      </c>
      <c r="I6" s="18">
        <f t="shared" si="0"/>
        <v>23.1</v>
      </c>
      <c r="J6" s="18">
        <f t="shared" si="0"/>
        <v>0</v>
      </c>
      <c r="K6" s="18">
        <f t="shared" si="0"/>
        <v>242.63</v>
      </c>
      <c r="L6" s="18">
        <f t="shared" si="0"/>
        <v>0</v>
      </c>
      <c r="M6" s="18">
        <f t="shared" si="0"/>
        <v>192.63</v>
      </c>
      <c r="N6" s="18"/>
      <c r="O6" s="18"/>
      <c r="P6" s="18"/>
      <c r="Q6" s="18"/>
      <c r="R6" s="18"/>
      <c r="S6" s="18"/>
      <c r="T6" s="18"/>
      <c r="U6" s="18"/>
    </row>
    <row r="7" ht="22.9" customHeight="1" spans="1:21">
      <c r="A7" s="19"/>
      <c r="B7" s="19"/>
      <c r="C7" s="19"/>
      <c r="D7" s="17" t="s">
        <v>154</v>
      </c>
      <c r="E7" s="17" t="s">
        <v>155</v>
      </c>
      <c r="F7" s="18">
        <f t="shared" ref="F7:M7" si="1">F8</f>
        <v>474.04009</v>
      </c>
      <c r="G7" s="18">
        <f t="shared" si="1"/>
        <v>231.41009</v>
      </c>
      <c r="H7" s="18">
        <f t="shared" si="1"/>
        <v>208.31009</v>
      </c>
      <c r="I7" s="18">
        <f t="shared" si="1"/>
        <v>23.1</v>
      </c>
      <c r="J7" s="18">
        <f t="shared" si="1"/>
        <v>0</v>
      </c>
      <c r="K7" s="18">
        <f t="shared" si="1"/>
        <v>242.63</v>
      </c>
      <c r="L7" s="18">
        <f t="shared" si="1"/>
        <v>0</v>
      </c>
      <c r="M7" s="18">
        <f t="shared" si="1"/>
        <v>192.63</v>
      </c>
      <c r="N7" s="18"/>
      <c r="O7" s="18"/>
      <c r="P7" s="18"/>
      <c r="Q7" s="18"/>
      <c r="R7" s="18"/>
      <c r="S7" s="18"/>
      <c r="T7" s="18"/>
      <c r="U7" s="18"/>
    </row>
    <row r="8" ht="22.9" customHeight="1" spans="1:21">
      <c r="A8" s="35"/>
      <c r="B8" s="35"/>
      <c r="C8" s="35"/>
      <c r="D8" s="31" t="s">
        <v>156</v>
      </c>
      <c r="E8" s="31" t="s">
        <v>157</v>
      </c>
      <c r="F8" s="18">
        <f t="shared" ref="F8:M8" si="2">SUM(F9:F16)</f>
        <v>474.04009</v>
      </c>
      <c r="G8" s="18">
        <f t="shared" si="2"/>
        <v>231.41009</v>
      </c>
      <c r="H8" s="18">
        <f t="shared" si="2"/>
        <v>208.31009</v>
      </c>
      <c r="I8" s="18">
        <f t="shared" si="2"/>
        <v>23.1</v>
      </c>
      <c r="J8" s="18">
        <f t="shared" si="2"/>
        <v>0</v>
      </c>
      <c r="K8" s="18">
        <f t="shared" si="2"/>
        <v>242.63</v>
      </c>
      <c r="L8" s="18">
        <f t="shared" si="2"/>
        <v>0</v>
      </c>
      <c r="M8" s="18">
        <f t="shared" si="2"/>
        <v>192.63</v>
      </c>
      <c r="N8" s="18"/>
      <c r="O8" s="18"/>
      <c r="P8" s="18"/>
      <c r="Q8" s="18"/>
      <c r="R8" s="18"/>
      <c r="S8" s="18"/>
      <c r="T8" s="18"/>
      <c r="U8" s="18"/>
    </row>
    <row r="9" ht="22.9" customHeight="1" spans="1:21">
      <c r="A9" s="39" t="s">
        <v>184</v>
      </c>
      <c r="B9" s="39" t="s">
        <v>181</v>
      </c>
      <c r="C9" s="39" t="s">
        <v>170</v>
      </c>
      <c r="D9" s="22" t="s">
        <v>212</v>
      </c>
      <c r="E9" s="40" t="s">
        <v>186</v>
      </c>
      <c r="F9" s="32">
        <f>G9+K9</f>
        <v>209.5749</v>
      </c>
      <c r="G9" s="6">
        <f>SUM(H9:J9)</f>
        <v>186.9449</v>
      </c>
      <c r="H9" s="6">
        <f>162.0049+1.84</f>
        <v>163.8449</v>
      </c>
      <c r="I9" s="6">
        <v>23.1</v>
      </c>
      <c r="J9" s="6"/>
      <c r="K9" s="6">
        <f>SUM(L9:U9)</f>
        <v>22.63</v>
      </c>
      <c r="L9" s="6"/>
      <c r="M9" s="6">
        <v>22.63</v>
      </c>
      <c r="N9" s="6"/>
      <c r="O9" s="6"/>
      <c r="P9" s="6"/>
      <c r="Q9" s="6"/>
      <c r="R9" s="6"/>
      <c r="S9" s="6"/>
      <c r="T9" s="6"/>
      <c r="U9" s="6"/>
    </row>
    <row r="10" ht="22.9" customHeight="1" spans="1:21">
      <c r="A10" s="39" t="s">
        <v>172</v>
      </c>
      <c r="B10" s="39" t="s">
        <v>173</v>
      </c>
      <c r="C10" s="39" t="s">
        <v>173</v>
      </c>
      <c r="D10" s="22" t="s">
        <v>212</v>
      </c>
      <c r="E10" s="40" t="s">
        <v>175</v>
      </c>
      <c r="F10" s="32">
        <f t="shared" ref="F10:F16" si="3">G10+K10</f>
        <v>18.47904</v>
      </c>
      <c r="G10" s="6">
        <f>SUM(H10:J10)</f>
        <v>18.47904</v>
      </c>
      <c r="H10" s="6">
        <v>18.47904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9" customHeight="1" spans="1:21">
      <c r="A11" s="39" t="s">
        <v>172</v>
      </c>
      <c r="B11" s="39" t="s">
        <v>176</v>
      </c>
      <c r="C11" s="39" t="s">
        <v>176</v>
      </c>
      <c r="D11" s="22" t="s">
        <v>212</v>
      </c>
      <c r="E11" s="40" t="s">
        <v>178</v>
      </c>
      <c r="F11" s="32">
        <f t="shared" si="3"/>
        <v>1.15494</v>
      </c>
      <c r="G11" s="6">
        <f>SUM(H11:J11)</f>
        <v>1.15494</v>
      </c>
      <c r="H11" s="6">
        <v>1.15494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ht="22.9" customHeight="1" spans="1:21">
      <c r="A12" s="39" t="s">
        <v>179</v>
      </c>
      <c r="B12" s="39" t="s">
        <v>180</v>
      </c>
      <c r="C12" s="39" t="s">
        <v>181</v>
      </c>
      <c r="D12" s="22" t="s">
        <v>212</v>
      </c>
      <c r="E12" s="40" t="s">
        <v>183</v>
      </c>
      <c r="F12" s="32">
        <f t="shared" si="3"/>
        <v>10.97193</v>
      </c>
      <c r="G12" s="6">
        <f>SUM(H12:J12)</f>
        <v>10.97193</v>
      </c>
      <c r="H12" s="6">
        <v>10.97193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ht="22.9" customHeight="1" spans="1:21">
      <c r="A13" s="39" t="s">
        <v>190</v>
      </c>
      <c r="B13" s="39" t="s">
        <v>181</v>
      </c>
      <c r="C13" s="39" t="s">
        <v>170</v>
      </c>
      <c r="D13" s="22" t="s">
        <v>212</v>
      </c>
      <c r="E13" s="40" t="s">
        <v>192</v>
      </c>
      <c r="F13" s="32">
        <f t="shared" si="3"/>
        <v>13.85928</v>
      </c>
      <c r="G13" s="6">
        <f>SUM(H13:J13)</f>
        <v>13.85928</v>
      </c>
      <c r="H13" s="6">
        <v>13.85928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</row>
    <row r="14" ht="22.9" customHeight="1" spans="1:21">
      <c r="A14" s="39" t="s">
        <v>184</v>
      </c>
      <c r="B14" s="39" t="s">
        <v>181</v>
      </c>
      <c r="C14" s="39" t="s">
        <v>187</v>
      </c>
      <c r="D14" s="22" t="s">
        <v>212</v>
      </c>
      <c r="E14" s="40" t="s">
        <v>189</v>
      </c>
      <c r="F14" s="32">
        <f t="shared" si="3"/>
        <v>50</v>
      </c>
      <c r="G14" s="6"/>
      <c r="H14" s="6"/>
      <c r="I14" s="6"/>
      <c r="J14" s="6"/>
      <c r="K14" s="6">
        <f>SUM(L14:U14)</f>
        <v>50</v>
      </c>
      <c r="L14" s="6"/>
      <c r="M14" s="6">
        <v>50</v>
      </c>
      <c r="N14" s="6"/>
      <c r="O14" s="6"/>
      <c r="P14" s="6"/>
      <c r="Q14" s="6"/>
      <c r="R14" s="6"/>
      <c r="S14" s="6"/>
      <c r="T14" s="6"/>
      <c r="U14" s="6"/>
    </row>
    <row r="15" ht="22.9" customHeight="1" spans="1:21">
      <c r="A15" s="39">
        <v>207</v>
      </c>
      <c r="B15" s="39" t="s">
        <v>170</v>
      </c>
      <c r="C15" s="39">
        <v>99</v>
      </c>
      <c r="D15" s="39">
        <v>2070199</v>
      </c>
      <c r="E15" s="40" t="s">
        <v>171</v>
      </c>
      <c r="F15" s="32">
        <f t="shared" si="3"/>
        <v>120</v>
      </c>
      <c r="G15" s="53"/>
      <c r="H15" s="54"/>
      <c r="I15" s="53"/>
      <c r="J15" s="26"/>
      <c r="K15" s="6">
        <f>SUM(L15:U15)</f>
        <v>120</v>
      </c>
      <c r="L15" s="26"/>
      <c r="M15" s="6">
        <v>120</v>
      </c>
      <c r="N15" s="6"/>
      <c r="O15" s="6"/>
      <c r="P15" s="6"/>
      <c r="Q15" s="6"/>
      <c r="R15" s="6"/>
      <c r="S15" s="6"/>
      <c r="T15" s="6"/>
      <c r="U15" s="6"/>
    </row>
    <row r="16" ht="22.9" customHeight="1" spans="1:21">
      <c r="A16" s="39">
        <v>229</v>
      </c>
      <c r="B16" s="39">
        <v>60</v>
      </c>
      <c r="C16" s="39" t="s">
        <v>181</v>
      </c>
      <c r="D16" s="39">
        <v>2296002</v>
      </c>
      <c r="E16" s="40" t="s">
        <v>193</v>
      </c>
      <c r="F16" s="32">
        <f t="shared" si="3"/>
        <v>50</v>
      </c>
      <c r="G16" s="26"/>
      <c r="H16" s="54"/>
      <c r="I16" s="26"/>
      <c r="J16" s="26"/>
      <c r="K16" s="6">
        <f>SUM(L16:U16)</f>
        <v>50</v>
      </c>
      <c r="L16" s="26"/>
      <c r="M16" s="6"/>
      <c r="N16" s="6"/>
      <c r="O16" s="6"/>
      <c r="P16" s="6"/>
      <c r="Q16" s="6"/>
      <c r="R16" s="6"/>
      <c r="S16" s="6"/>
      <c r="T16" s="6"/>
      <c r="U16" s="6">
        <v>50</v>
      </c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C13" sqref="C13"/>
    </sheetView>
  </sheetViews>
  <sheetFormatPr defaultColWidth="10" defaultRowHeight="14.4" outlineLevelCol="4"/>
  <cols>
    <col min="1" max="1" width="24.6296296296296" customWidth="1"/>
    <col min="2" max="2" width="16" customWidth="1"/>
    <col min="3" max="4" width="22.25" customWidth="1"/>
    <col min="5" max="5" width="0.12962962962963" customWidth="1"/>
    <col min="6" max="6" width="9.75" customWidth="1"/>
  </cols>
  <sheetData>
    <row r="1" ht="16.35" customHeight="1" spans="1:4">
      <c r="A1" s="3"/>
      <c r="D1" s="20" t="s">
        <v>223</v>
      </c>
    </row>
    <row r="2" ht="31.9" customHeight="1" spans="1:4">
      <c r="A2" s="21" t="s">
        <v>12</v>
      </c>
      <c r="B2" s="21"/>
      <c r="C2" s="21"/>
      <c r="D2" s="21"/>
    </row>
    <row r="3" ht="18.95" customHeight="1" spans="1:5">
      <c r="A3" s="15" t="s">
        <v>31</v>
      </c>
      <c r="B3" s="15"/>
      <c r="C3" s="15"/>
      <c r="D3" s="11" t="s">
        <v>32</v>
      </c>
      <c r="E3" s="3"/>
    </row>
    <row r="4" ht="20.25" customHeight="1" spans="1:5">
      <c r="A4" s="16" t="s">
        <v>33</v>
      </c>
      <c r="B4" s="16"/>
      <c r="C4" s="16" t="s">
        <v>34</v>
      </c>
      <c r="D4" s="16"/>
      <c r="E4" s="55"/>
    </row>
    <row r="5" ht="20.25" customHeight="1" spans="1:5">
      <c r="A5" s="16" t="s">
        <v>35</v>
      </c>
      <c r="B5" s="16" t="s">
        <v>36</v>
      </c>
      <c r="C5" s="16" t="s">
        <v>35</v>
      </c>
      <c r="D5" s="16" t="s">
        <v>36</v>
      </c>
      <c r="E5" s="55"/>
    </row>
    <row r="6" ht="20.25" customHeight="1" spans="1:5">
      <c r="A6" s="19" t="s">
        <v>224</v>
      </c>
      <c r="B6" s="18">
        <v>302.20009</v>
      </c>
      <c r="C6" s="19" t="s">
        <v>225</v>
      </c>
      <c r="D6" s="46">
        <f>SUM(D7:D37)</f>
        <v>474.04009</v>
      </c>
      <c r="E6" s="52"/>
    </row>
    <row r="7" ht="20.25" customHeight="1" spans="1:5">
      <c r="A7" s="5" t="s">
        <v>226</v>
      </c>
      <c r="B7" s="6">
        <v>302.20009</v>
      </c>
      <c r="C7" s="5" t="s">
        <v>41</v>
      </c>
      <c r="D7" s="32"/>
      <c r="E7" s="52"/>
    </row>
    <row r="8" ht="20.25" customHeight="1" spans="1:5">
      <c r="A8" s="5" t="s">
        <v>227</v>
      </c>
      <c r="B8" s="6">
        <v>302.20009</v>
      </c>
      <c r="C8" s="5" t="s">
        <v>45</v>
      </c>
      <c r="D8" s="32"/>
      <c r="E8" s="52"/>
    </row>
    <row r="9" ht="31.15" customHeight="1" spans="1:5">
      <c r="A9" s="5" t="s">
        <v>48</v>
      </c>
      <c r="B9" s="6"/>
      <c r="C9" s="5" t="s">
        <v>49</v>
      </c>
      <c r="D9" s="32"/>
      <c r="E9" s="52"/>
    </row>
    <row r="10" ht="20.25" customHeight="1" spans="1:5">
      <c r="A10" s="5" t="s">
        <v>228</v>
      </c>
      <c r="B10" s="6"/>
      <c r="C10" s="5" t="s">
        <v>53</v>
      </c>
      <c r="D10" s="32"/>
      <c r="E10" s="52"/>
    </row>
    <row r="11" ht="20.25" customHeight="1" spans="1:5">
      <c r="A11" s="5" t="s">
        <v>229</v>
      </c>
      <c r="B11" s="6"/>
      <c r="C11" s="5" t="s">
        <v>57</v>
      </c>
      <c r="D11" s="32"/>
      <c r="E11" s="52"/>
    </row>
    <row r="12" ht="20.25" customHeight="1" spans="1:5">
      <c r="A12" s="5" t="s">
        <v>230</v>
      </c>
      <c r="B12" s="6"/>
      <c r="C12" s="5" t="s">
        <v>61</v>
      </c>
      <c r="D12" s="32"/>
      <c r="E12" s="52"/>
    </row>
    <row r="13" ht="20.25" customHeight="1" spans="1:5">
      <c r="A13" s="19" t="s">
        <v>231</v>
      </c>
      <c r="B13" s="18">
        <f>SUM(B14:B17)</f>
        <v>171.84</v>
      </c>
      <c r="C13" s="5" t="s">
        <v>65</v>
      </c>
      <c r="D13" s="32">
        <v>120</v>
      </c>
      <c r="E13" s="52"/>
    </row>
    <row r="14" ht="20.25" customHeight="1" spans="1:5">
      <c r="A14" s="5" t="s">
        <v>226</v>
      </c>
      <c r="B14" s="6">
        <v>121.84</v>
      </c>
      <c r="C14" s="5" t="s">
        <v>69</v>
      </c>
      <c r="D14" s="32">
        <v>19.63398</v>
      </c>
      <c r="E14" s="52"/>
    </row>
    <row r="15" ht="20.25" customHeight="1" spans="1:5">
      <c r="A15" s="5" t="s">
        <v>228</v>
      </c>
      <c r="B15" s="6">
        <v>50</v>
      </c>
      <c r="C15" s="5" t="s">
        <v>73</v>
      </c>
      <c r="D15" s="32"/>
      <c r="E15" s="52"/>
    </row>
    <row r="16" ht="20.25" customHeight="1" spans="1:5">
      <c r="A16" s="5" t="s">
        <v>229</v>
      </c>
      <c r="B16" s="6"/>
      <c r="C16" s="5" t="s">
        <v>77</v>
      </c>
      <c r="D16" s="32">
        <v>10.97193</v>
      </c>
      <c r="E16" s="52"/>
    </row>
    <row r="17" ht="20.25" customHeight="1" spans="1:5">
      <c r="A17" s="5" t="s">
        <v>230</v>
      </c>
      <c r="B17" s="6"/>
      <c r="C17" s="5" t="s">
        <v>81</v>
      </c>
      <c r="D17" s="32"/>
      <c r="E17" s="52"/>
    </row>
    <row r="18" ht="20.25" customHeight="1" spans="1:5">
      <c r="A18" s="5"/>
      <c r="B18" s="6"/>
      <c r="C18" s="5" t="s">
        <v>85</v>
      </c>
      <c r="D18" s="32"/>
      <c r="E18" s="52"/>
    </row>
    <row r="19" ht="20.25" customHeight="1" spans="1:5">
      <c r="A19" s="5"/>
      <c r="B19" s="5"/>
      <c r="C19" s="5" t="s">
        <v>89</v>
      </c>
      <c r="D19" s="32">
        <f>257.7349+1.84</f>
        <v>259.5749</v>
      </c>
      <c r="E19" s="52"/>
    </row>
    <row r="20" ht="20.25" customHeight="1" spans="1:5">
      <c r="A20" s="5"/>
      <c r="B20" s="5"/>
      <c r="C20" s="5" t="s">
        <v>93</v>
      </c>
      <c r="D20" s="32"/>
      <c r="E20" s="52"/>
    </row>
    <row r="21" ht="20.25" customHeight="1" spans="1:5">
      <c r="A21" s="5"/>
      <c r="B21" s="5"/>
      <c r="C21" s="5" t="s">
        <v>97</v>
      </c>
      <c r="D21" s="32"/>
      <c r="E21" s="52"/>
    </row>
    <row r="22" ht="20.25" customHeight="1" spans="1:5">
      <c r="A22" s="5"/>
      <c r="B22" s="5"/>
      <c r="C22" s="5" t="s">
        <v>100</v>
      </c>
      <c r="D22" s="32"/>
      <c r="E22" s="52"/>
    </row>
    <row r="23" ht="20.25" customHeight="1" spans="1:5">
      <c r="A23" s="5"/>
      <c r="B23" s="5"/>
      <c r="C23" s="5" t="s">
        <v>103</v>
      </c>
      <c r="D23" s="32"/>
      <c r="E23" s="52"/>
    </row>
    <row r="24" ht="20.25" customHeight="1" spans="1:5">
      <c r="A24" s="5"/>
      <c r="B24" s="5"/>
      <c r="C24" s="5" t="s">
        <v>105</v>
      </c>
      <c r="D24" s="32"/>
      <c r="E24" s="52"/>
    </row>
    <row r="25" ht="20.25" customHeight="1" spans="1:5">
      <c r="A25" s="5"/>
      <c r="B25" s="5"/>
      <c r="C25" s="5" t="s">
        <v>107</v>
      </c>
      <c r="D25" s="32"/>
      <c r="E25" s="52"/>
    </row>
    <row r="26" ht="20.25" customHeight="1" spans="1:5">
      <c r="A26" s="5"/>
      <c r="B26" s="5"/>
      <c r="C26" s="5" t="s">
        <v>109</v>
      </c>
      <c r="D26" s="32">
        <v>13.85928</v>
      </c>
      <c r="E26" s="52"/>
    </row>
    <row r="27" ht="20.25" customHeight="1" spans="1:5">
      <c r="A27" s="5"/>
      <c r="B27" s="5"/>
      <c r="C27" s="5" t="s">
        <v>111</v>
      </c>
      <c r="D27" s="32"/>
      <c r="E27" s="52"/>
    </row>
    <row r="28" ht="20.25" customHeight="1" spans="1:5">
      <c r="A28" s="5"/>
      <c r="B28" s="5"/>
      <c r="C28" s="5" t="s">
        <v>113</v>
      </c>
      <c r="D28" s="32"/>
      <c r="E28" s="52"/>
    </row>
    <row r="29" ht="20.25" customHeight="1" spans="1:5">
      <c r="A29" s="5"/>
      <c r="B29" s="5"/>
      <c r="C29" s="5" t="s">
        <v>115</v>
      </c>
      <c r="D29" s="32"/>
      <c r="E29" s="52"/>
    </row>
    <row r="30" ht="20.25" customHeight="1" spans="1:5">
      <c r="A30" s="5"/>
      <c r="B30" s="5"/>
      <c r="C30" s="5" t="s">
        <v>117</v>
      </c>
      <c r="D30" s="32"/>
      <c r="E30" s="52"/>
    </row>
    <row r="31" ht="20.25" customHeight="1" spans="1:5">
      <c r="A31" s="5"/>
      <c r="B31" s="5"/>
      <c r="C31" s="5" t="s">
        <v>119</v>
      </c>
      <c r="D31" s="32">
        <v>50</v>
      </c>
      <c r="E31" s="52"/>
    </row>
    <row r="32" ht="20.25" customHeight="1" spans="1:5">
      <c r="A32" s="5"/>
      <c r="B32" s="5"/>
      <c r="C32" s="5" t="s">
        <v>121</v>
      </c>
      <c r="D32" s="32"/>
      <c r="E32" s="52"/>
    </row>
    <row r="33" ht="20.25" customHeight="1" spans="1:5">
      <c r="A33" s="5"/>
      <c r="B33" s="5"/>
      <c r="C33" s="5" t="s">
        <v>123</v>
      </c>
      <c r="D33" s="32"/>
      <c r="E33" s="52"/>
    </row>
    <row r="34" ht="20.25" customHeight="1" spans="1:5">
      <c r="A34" s="5"/>
      <c r="B34" s="5"/>
      <c r="C34" s="5" t="s">
        <v>124</v>
      </c>
      <c r="D34" s="32"/>
      <c r="E34" s="52"/>
    </row>
    <row r="35" ht="20.25" customHeight="1" spans="1:5">
      <c r="A35" s="5"/>
      <c r="B35" s="5"/>
      <c r="C35" s="5" t="s">
        <v>125</v>
      </c>
      <c r="D35" s="32"/>
      <c r="E35" s="52"/>
    </row>
    <row r="36" ht="20.25" customHeight="1" spans="1:5">
      <c r="A36" s="5"/>
      <c r="B36" s="5"/>
      <c r="C36" s="5" t="s">
        <v>126</v>
      </c>
      <c r="D36" s="32"/>
      <c r="E36" s="52"/>
    </row>
    <row r="37" ht="20.25" customHeight="1" spans="1:5">
      <c r="A37" s="5"/>
      <c r="B37" s="5"/>
      <c r="C37" s="5"/>
      <c r="D37" s="5"/>
      <c r="E37" s="52"/>
    </row>
    <row r="38" ht="20.25" customHeight="1" spans="1:5">
      <c r="A38" s="19"/>
      <c r="B38" s="19"/>
      <c r="C38" s="19" t="s">
        <v>232</v>
      </c>
      <c r="D38" s="18"/>
      <c r="E38" s="56"/>
    </row>
    <row r="39" ht="20.25" customHeight="1" spans="1:5">
      <c r="A39" s="19"/>
      <c r="B39" s="19"/>
      <c r="C39" s="19"/>
      <c r="D39" s="19"/>
      <c r="E39" s="56"/>
    </row>
    <row r="40" ht="20.25" customHeight="1" spans="1:5">
      <c r="A40" s="4" t="s">
        <v>233</v>
      </c>
      <c r="B40" s="18">
        <f>B6+B13</f>
        <v>474.04009</v>
      </c>
      <c r="C40" s="4" t="s">
        <v>234</v>
      </c>
      <c r="D40" s="46">
        <f>D38+D6</f>
        <v>474.04009</v>
      </c>
      <c r="E40" s="56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I1" sqref="I$1:I$1048576"/>
    </sheetView>
  </sheetViews>
  <sheetFormatPr defaultColWidth="10" defaultRowHeight="14.4"/>
  <cols>
    <col min="1" max="2" width="4.87962962962963" customWidth="1"/>
    <col min="3" max="3" width="6" customWidth="1"/>
    <col min="4" max="4" width="9" customWidth="1"/>
    <col min="5" max="6" width="16.3796296296296" customWidth="1"/>
    <col min="7" max="7" width="11.5" customWidth="1"/>
    <col min="8" max="8" width="12.5" customWidth="1"/>
    <col min="9" max="9" width="14.6296296296296" customWidth="1"/>
    <col min="10" max="10" width="11.3796296296296" customWidth="1"/>
    <col min="11" max="11" width="19" customWidth="1"/>
    <col min="12" max="12" width="9.75" customWidth="1"/>
  </cols>
  <sheetData>
    <row r="1" ht="16.35" customHeight="1" spans="1:11">
      <c r="A1" s="3"/>
      <c r="D1" s="3"/>
      <c r="K1" s="20" t="s">
        <v>235</v>
      </c>
    </row>
    <row r="2" ht="43.15" customHeight="1" spans="1:11">
      <c r="A2" s="21" t="s">
        <v>13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ht="24.2" customHeight="1" spans="1:11">
      <c r="A3" s="15" t="s">
        <v>31</v>
      </c>
      <c r="B3" s="15"/>
      <c r="C3" s="15"/>
      <c r="D3" s="15"/>
      <c r="E3" s="15"/>
      <c r="F3" s="15"/>
      <c r="G3" s="15"/>
      <c r="H3" s="15"/>
      <c r="I3" s="15"/>
      <c r="J3" s="11" t="s">
        <v>32</v>
      </c>
      <c r="K3" s="11"/>
    </row>
    <row r="4" ht="24.95" customHeight="1" spans="1:11">
      <c r="A4" s="16" t="s">
        <v>159</v>
      </c>
      <c r="B4" s="16"/>
      <c r="C4" s="16"/>
      <c r="D4" s="16" t="s">
        <v>160</v>
      </c>
      <c r="E4" s="16" t="s">
        <v>161</v>
      </c>
      <c r="F4" s="16" t="s">
        <v>136</v>
      </c>
      <c r="G4" s="16" t="s">
        <v>162</v>
      </c>
      <c r="H4" s="16"/>
      <c r="I4" s="16"/>
      <c r="J4" s="16"/>
      <c r="K4" s="16" t="s">
        <v>163</v>
      </c>
    </row>
    <row r="5" ht="20.65" customHeight="1" spans="1:11">
      <c r="A5" s="16"/>
      <c r="B5" s="16"/>
      <c r="C5" s="16"/>
      <c r="D5" s="16"/>
      <c r="E5" s="16"/>
      <c r="F5" s="16"/>
      <c r="G5" s="16" t="s">
        <v>138</v>
      </c>
      <c r="H5" s="16" t="s">
        <v>236</v>
      </c>
      <c r="I5" s="16"/>
      <c r="J5" s="16" t="s">
        <v>237</v>
      </c>
      <c r="K5" s="16"/>
    </row>
    <row r="6" ht="28.5" customHeight="1" spans="1:11">
      <c r="A6" s="16" t="s">
        <v>167</v>
      </c>
      <c r="B6" s="16" t="s">
        <v>168</v>
      </c>
      <c r="C6" s="16" t="s">
        <v>169</v>
      </c>
      <c r="D6" s="16"/>
      <c r="E6" s="16"/>
      <c r="F6" s="16"/>
      <c r="G6" s="16"/>
      <c r="H6" s="16" t="s">
        <v>215</v>
      </c>
      <c r="I6" s="16" t="s">
        <v>206</v>
      </c>
      <c r="J6" s="16"/>
      <c r="K6" s="16"/>
    </row>
    <row r="7" ht="22.9" customHeight="1" spans="1:11">
      <c r="A7" s="5"/>
      <c r="B7" s="5"/>
      <c r="C7" s="5"/>
      <c r="D7" s="19"/>
      <c r="E7" s="19" t="s">
        <v>136</v>
      </c>
      <c r="F7" s="18">
        <f>F8</f>
        <v>424.04009</v>
      </c>
      <c r="G7" s="18">
        <f>G8</f>
        <v>231.41009</v>
      </c>
      <c r="H7" s="18">
        <f>H8</f>
        <v>208.31009</v>
      </c>
      <c r="I7" s="18"/>
      <c r="J7" s="18">
        <f>J8</f>
        <v>23.1</v>
      </c>
      <c r="K7" s="18">
        <f>K8</f>
        <v>192.63</v>
      </c>
    </row>
    <row r="8" ht="22.9" customHeight="1" spans="1:11">
      <c r="A8" s="5"/>
      <c r="B8" s="5"/>
      <c r="C8" s="5"/>
      <c r="D8" s="17" t="s">
        <v>154</v>
      </c>
      <c r="E8" s="17" t="s">
        <v>155</v>
      </c>
      <c r="F8" s="18">
        <f>F9</f>
        <v>424.04009</v>
      </c>
      <c r="G8" s="18">
        <f>G9</f>
        <v>231.41009</v>
      </c>
      <c r="H8" s="18">
        <f>H9</f>
        <v>208.31009</v>
      </c>
      <c r="I8" s="18"/>
      <c r="J8" s="18">
        <f>J9</f>
        <v>23.1</v>
      </c>
      <c r="K8" s="18">
        <f>K9</f>
        <v>192.63</v>
      </c>
    </row>
    <row r="9" ht="22.9" customHeight="1" spans="1:11">
      <c r="A9" s="5"/>
      <c r="B9" s="5"/>
      <c r="C9" s="5"/>
      <c r="D9" s="31" t="s">
        <v>156</v>
      </c>
      <c r="E9" s="31" t="s">
        <v>157</v>
      </c>
      <c r="F9" s="18">
        <f>SUM(F10:F16)</f>
        <v>424.04009</v>
      </c>
      <c r="G9" s="18">
        <f>SUM(G10:G16)</f>
        <v>231.41009</v>
      </c>
      <c r="H9" s="18">
        <f>SUM(H10:H16)</f>
        <v>208.31009</v>
      </c>
      <c r="I9" s="18"/>
      <c r="J9" s="18">
        <f>SUM(J10:J16)</f>
        <v>23.1</v>
      </c>
      <c r="K9" s="18">
        <f>SUM(K10:K16)</f>
        <v>192.63</v>
      </c>
    </row>
    <row r="10" ht="22.9" customHeight="1" spans="1:11">
      <c r="A10" s="39" t="s">
        <v>172</v>
      </c>
      <c r="B10" s="39" t="s">
        <v>173</v>
      </c>
      <c r="C10" s="39" t="s">
        <v>173</v>
      </c>
      <c r="D10" s="22" t="s">
        <v>238</v>
      </c>
      <c r="E10" s="5" t="s">
        <v>175</v>
      </c>
      <c r="F10" s="6">
        <f>SUM(G10+J10+K10)</f>
        <v>18.47904</v>
      </c>
      <c r="G10" s="6">
        <f>SUM(H10:J10)</f>
        <v>18.47904</v>
      </c>
      <c r="H10" s="32">
        <v>18.47904</v>
      </c>
      <c r="I10" s="32"/>
      <c r="J10" s="32"/>
      <c r="K10" s="32"/>
    </row>
    <row r="11" ht="22.9" customHeight="1" spans="1:11">
      <c r="A11" s="39" t="s">
        <v>172</v>
      </c>
      <c r="B11" s="39" t="s">
        <v>176</v>
      </c>
      <c r="C11" s="39" t="s">
        <v>176</v>
      </c>
      <c r="D11" s="22" t="s">
        <v>239</v>
      </c>
      <c r="E11" s="5" t="s">
        <v>178</v>
      </c>
      <c r="F11" s="6">
        <f t="shared" ref="F11:F17" si="0">SUM(G11+K11)</f>
        <v>1.15494</v>
      </c>
      <c r="G11" s="6">
        <f>SUM(H11:J11)</f>
        <v>1.15494</v>
      </c>
      <c r="H11" s="32">
        <v>1.15494</v>
      </c>
      <c r="I11" s="32"/>
      <c r="J11" s="32"/>
      <c r="K11" s="32"/>
    </row>
    <row r="12" ht="22.9" customHeight="1" spans="1:11">
      <c r="A12" s="39" t="s">
        <v>179</v>
      </c>
      <c r="B12" s="39" t="s">
        <v>180</v>
      </c>
      <c r="C12" s="39" t="s">
        <v>181</v>
      </c>
      <c r="D12" s="22" t="s">
        <v>240</v>
      </c>
      <c r="E12" s="5" t="s">
        <v>183</v>
      </c>
      <c r="F12" s="6">
        <f t="shared" si="0"/>
        <v>10.97193</v>
      </c>
      <c r="G12" s="6">
        <f>SUM(H12:J12)</f>
        <v>10.97193</v>
      </c>
      <c r="H12" s="32">
        <v>10.97193</v>
      </c>
      <c r="I12" s="32"/>
      <c r="J12" s="32"/>
      <c r="K12" s="32"/>
    </row>
    <row r="13" ht="22.9" customHeight="1" spans="1:11">
      <c r="A13" s="39" t="s">
        <v>184</v>
      </c>
      <c r="B13" s="39" t="s">
        <v>181</v>
      </c>
      <c r="C13" s="39" t="s">
        <v>170</v>
      </c>
      <c r="D13" s="22" t="s">
        <v>241</v>
      </c>
      <c r="E13" s="5" t="s">
        <v>186</v>
      </c>
      <c r="F13" s="6">
        <f t="shared" si="0"/>
        <v>209.5749</v>
      </c>
      <c r="G13" s="6">
        <f>SUM(H13:J13)</f>
        <v>186.9449</v>
      </c>
      <c r="H13" s="32">
        <f>162.0049+1.84</f>
        <v>163.8449</v>
      </c>
      <c r="I13" s="32"/>
      <c r="J13" s="32">
        <v>23.1</v>
      </c>
      <c r="K13" s="32">
        <v>22.63</v>
      </c>
    </row>
    <row r="14" ht="22.9" customHeight="1" spans="1:11">
      <c r="A14" s="39" t="s">
        <v>184</v>
      </c>
      <c r="B14" s="39" t="s">
        <v>181</v>
      </c>
      <c r="C14" s="39" t="s">
        <v>187</v>
      </c>
      <c r="D14" s="22" t="s">
        <v>242</v>
      </c>
      <c r="E14" s="5" t="s">
        <v>189</v>
      </c>
      <c r="F14" s="6">
        <f t="shared" si="0"/>
        <v>50</v>
      </c>
      <c r="G14" s="6"/>
      <c r="H14" s="32"/>
      <c r="I14" s="32"/>
      <c r="J14" s="32"/>
      <c r="K14" s="32">
        <v>50</v>
      </c>
    </row>
    <row r="15" ht="22.9" customHeight="1" spans="1:11">
      <c r="A15" s="39" t="s">
        <v>190</v>
      </c>
      <c r="B15" s="39" t="s">
        <v>181</v>
      </c>
      <c r="C15" s="39" t="s">
        <v>170</v>
      </c>
      <c r="D15" s="22" t="s">
        <v>243</v>
      </c>
      <c r="E15" s="5" t="s">
        <v>192</v>
      </c>
      <c r="F15" s="6">
        <f t="shared" si="0"/>
        <v>13.85928</v>
      </c>
      <c r="G15" s="6">
        <f>SUM(H15:J15)</f>
        <v>13.85928</v>
      </c>
      <c r="H15" s="32">
        <v>13.85928</v>
      </c>
      <c r="I15" s="32"/>
      <c r="J15" s="32"/>
      <c r="K15" s="32"/>
    </row>
    <row r="16" ht="22.9" customHeight="1" spans="1:11">
      <c r="A16" s="39">
        <v>207</v>
      </c>
      <c r="B16" s="39" t="s">
        <v>170</v>
      </c>
      <c r="C16" s="39">
        <v>99</v>
      </c>
      <c r="D16" s="39">
        <v>2070199</v>
      </c>
      <c r="E16" s="40" t="s">
        <v>171</v>
      </c>
      <c r="F16" s="6">
        <f t="shared" si="0"/>
        <v>120</v>
      </c>
      <c r="G16" s="53"/>
      <c r="H16" s="54"/>
      <c r="I16" s="26"/>
      <c r="J16" s="6"/>
      <c r="K16" s="32">
        <v>120</v>
      </c>
    </row>
    <row r="17" ht="22.9" customHeight="1"/>
  </sheetData>
  <mergeCells count="12">
    <mergeCell ref="A2:K2"/>
    <mergeCell ref="A3:I3"/>
    <mergeCell ref="J3:K3"/>
    <mergeCell ref="G4:J4"/>
    <mergeCell ref="H5:I5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15三公</vt:lpstr>
      <vt:lpstr>16政府性基金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小泽。</cp:lastModifiedBy>
  <dcterms:created xsi:type="dcterms:W3CDTF">2023-02-11T03:11:00Z</dcterms:created>
  <dcterms:modified xsi:type="dcterms:W3CDTF">2024-07-18T07:57:22Z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7DB0FF9E4A8547EBBD2F8F48494D549D</vt:lpwstr>
  </property>
  <property fmtid="{D5CDD505-2E9C-101B-9397-08002B2CF9AE}" pid="3" name="KSOProductBuildVer">
    <vt:lpwstr>2052-12.1.0.17147</vt:lpwstr>
  </property>
</Properties>
</file>