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<sst xmlns="http://schemas.openxmlformats.org/spreadsheetml/2006/main" count="3434" uniqueCount="633">
  <si>
    <t>2023年部门预算公开表</t>
  </si>
  <si>
    <t>单位编码：</t>
  </si>
  <si>
    <t>420001,420002,420003,420005,420006,420007,420008</t>
  </si>
  <si>
    <t>单位名称：</t>
  </si>
  <si>
    <t>岳阳县畜牧水产发展服务中心,岳阳县动物疫病预防控制中心,岳阳县动物卫生监督所,岳阳县渔政监督管理站,岳阳县畜禽良种繁殖场,岳阳县养殖技术推广站,岳阳县农产品质量安全检测中心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</si>
  <si>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</si>
  <si>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</si>
  <si>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</si>
  <si>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</si>
  <si>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</si>
  <si>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</si>
  <si>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</si>
  <si>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</si>
  <si>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</si>
  <si>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</si>
  <si>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</si>
  <si>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</si>
  <si>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</si>
  <si>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</si>
  <si>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</si>
  <si>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</si>
  <si>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</si>
  <si>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</si>
  <si>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</si>
  <si>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</si>
  <si>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</si>
  <si>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</si>
  <si>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</si>
  <si>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</si>
  <si>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</si>
  <si>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</si>
  <si>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部门：420_岳阳县畜牧水产发展服务中心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</si>
  <si>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</si>
  <si>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</si>
  <si>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</si>
  <si>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</si>
  <si>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</si>
  <si>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</si>
  <si>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</si>
  <si>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</si>
  <si>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</si>
  <si>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</si>
  <si>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</si>
  <si>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</si>
  <si>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</si>
  <si>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</si>
  <si>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</si>
  <si>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</si>
  <si>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</si>
  <si>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</si>
  <si>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</si>
  <si>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</si>
  <si>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</si>
  <si>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</si>
  <si>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</si>
  <si>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</si>
  <si>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</si>
  <si>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</si>
  <si>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</si>
  <si>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</si>
  <si>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</si>
  <si>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</si>
  <si>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</si>
  <si>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</si>
  <si>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</si>
  <si>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</si>
  <si>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</si>
  <si>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</si>
  <si>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</si>
  <si>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</si>
  <si>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</si>
  <si>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</si>
  <si>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</si>
  <si>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</si>
  <si>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</si>
  <si>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</si>
  <si>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</si>
  <si>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</si>
  <si>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</si>
  <si>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</si>
  <si>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</si>
  <si>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</si>
  <si>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</si>
  <si>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</si>
  <si>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</si>
  <si>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</si>
  <si>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</si>
  <si>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</si>
  <si>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</si>
  <si>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</si>
  <si>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</si>
  <si>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</si>
  <si>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</si>
  <si>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</si>
  <si>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</si>
  <si>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</si>
  <si>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</si>
  <si>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</si>
  <si>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</si>
  <si>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</si>
  <si>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</si>
  <si>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</si>
  <si>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</si>
  <si>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</si>
  <si>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</si>
  <si>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</si>
  <si>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</si>
  <si>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</si>
  <si>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</si>
  <si>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</si>
  <si>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</si>
  <si>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</si>
  <si>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</si>
  <si>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</si>
  <si>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</si>
  <si>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</si>
  <si>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</si>
  <si>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</si>
  <si>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</si>
  <si>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</si>
  <si>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</si>
  <si>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</si>
  <si>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</si>
  <si>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</si>
  <si>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</si>
  <si>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</si>
  <si>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</si>
  <si>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</si>
  <si>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</si>
  <si>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</si>
  <si>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</si>
  <si>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</si>
  <si>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</si>
  <si>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</si>
  <si>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</si>
  <si>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</si>
  <si>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</si>
  <si>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</si>
  <si>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</si>
  <si>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</si>
  <si>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</si>
  <si>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</si>
  <si>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</si>
  <si>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</si>
  <si>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</si>
  <si>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</si>
  <si>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</si>
  <si>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</si>
  <si>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</si>
  <si>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</si>
  <si>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</si>
  <si>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</si>
  <si>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</si>
  <si>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</si>
  <si>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</si>
  <si>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岳阳县畜牧水产发展服务中心</t>
  </si>
  <si>
    <t xml:space="preserve">  岳阳县畜牧水产发展服务中心</t>
  </si>
  <si>
    <t xml:space="preserve">  420002</t>
  </si>
  <si>
    <t xml:space="preserve">  岳阳县动物疫病预防控制中心</t>
  </si>
  <si>
    <t xml:space="preserve">  420003</t>
  </si>
  <si>
    <t xml:space="preserve">  岳阳县动物卫生监督所</t>
  </si>
  <si>
    <t xml:space="preserve">  420005</t>
  </si>
  <si>
    <t xml:space="preserve">  岳阳县渔政监督管理站</t>
  </si>
  <si>
    <t xml:space="preserve">  420006</t>
  </si>
  <si>
    <t xml:space="preserve">  岳阳县畜禽良种繁殖场</t>
  </si>
  <si>
    <t xml:space="preserve">  420007</t>
  </si>
  <si>
    <t xml:space="preserve">  岳阳县养殖技术推广站</t>
  </si>
  <si>
    <t xml:space="preserve">  420008</t>
  </si>
  <si>
    <t xml:space="preserve">  岳阳县农产品质量安全检测中心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</si>
  <si>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</si>
  <si>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</si>
  <si>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</si>
  <si>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</si>
  <si>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</si>
  <si>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</si>
  <si>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</si>
  <si>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</si>
  <si>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</si>
  <si>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</si>
  <si>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</si>
  <si>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</si>
  <si>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420001</t>
  </si>
  <si>
    <t>201</t>
  </si>
  <si>
    <t>01</t>
  </si>
  <si>
    <t xml:space="preserve">    2010101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</si>
  <si>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</si>
  <si>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</si>
  <si>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</si>
  <si>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</si>
  <si>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</si>
  <si>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</si>
  <si>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</si>
  <si>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</si>
  <si>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</si>
  <si>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</si>
  <si>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 xml:space="preserve">    2101101</t>
  </si>
  <si>
    <t xml:space="preserve">    行政单位医疗</t>
  </si>
  <si>
    <t>213</t>
  </si>
  <si>
    <t xml:space="preserve">    2130101</t>
  </si>
  <si>
    <t>10</t>
  </si>
  <si>
    <t xml:space="preserve">    2130110</t>
  </si>
  <si>
    <t xml:space="preserve">    执法监管</t>
  </si>
  <si>
    <t>221</t>
  </si>
  <si>
    <t>02</t>
  </si>
  <si>
    <t xml:space="preserve">    2210201</t>
  </si>
  <si>
    <t xml:space="preserve">    住房公积金</t>
  </si>
  <si>
    <t xml:space="preserve">    2101102</t>
  </si>
  <si>
    <t xml:space="preserve">    事业单位医疗</t>
  </si>
  <si>
    <t>04</t>
  </si>
  <si>
    <t xml:space="preserve">    2130104</t>
  </si>
  <si>
    <t xml:space="preserve">    事业运行</t>
  </si>
  <si>
    <t>06</t>
  </si>
  <si>
    <t xml:space="preserve">    2080506</t>
  </si>
  <si>
    <t xml:space="preserve">    机关事业单位职业年金缴费支出</t>
  </si>
  <si>
    <t>09</t>
  </si>
  <si>
    <t xml:space="preserve">    2130109</t>
  </si>
  <si>
    <t xml:space="preserve">    农产品质量安全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</si>
  <si>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</si>
  <si>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</si>
  <si>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</si>
  <si>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</si>
  <si>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</si>
  <si>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</si>
  <si>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</si>
  <si>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</si>
  <si>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</si>
  <si>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</si>
  <si>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</si>
  <si>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</si>
  <si>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</si>
  <si>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</si>
  <si>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</si>
  <si>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</si>
  <si>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</si>
  <si>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</si>
  <si>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420001</t>
  </si>
  <si>
    <t xml:space="preserve">    420002</t>
  </si>
  <si>
    <t xml:space="preserve">    420003</t>
  </si>
  <si>
    <t xml:space="preserve">    420005</t>
  </si>
  <si>
    <t xml:space="preserve">    420006</t>
  </si>
  <si>
    <t xml:space="preserve">    420007</t>
  </si>
  <si>
    <t xml:space="preserve">    420008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</si>
  <si>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</si>
  <si>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</si>
  <si>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</si>
  <si>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</si>
  <si>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</si>
  <si>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</si>
  <si>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</si>
  <si>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</si>
  <si>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</si>
  <si>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</si>
  <si>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</si>
  <si>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</si>
  <si>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</si>
  <si>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</si>
  <si>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</si>
  <si>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</si>
  <si>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</si>
  <si>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</si>
  <si>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</si>
  <si>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</si>
  <si>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</si>
  <si>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</si>
  <si>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</si>
  <si>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</si>
  <si>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</si>
  <si>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</si>
  <si>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人大事务</t>
  </si>
  <si>
    <t xml:space="preserve">     2010101</t>
  </si>
  <si>
    <t xml:space="preserve">    行政事业单位养老支出</t>
  </si>
  <si>
    <t xml:space="preserve">     机关事业单位基本养老保险缴费支出</t>
  </si>
  <si>
    <t xml:space="preserve">     2080505</t>
  </si>
  <si>
    <t xml:space="preserve">     2089999</t>
  </si>
  <si>
    <t xml:space="preserve">   卫生健康支出</t>
  </si>
  <si>
    <t xml:space="preserve">    行政事业单位医疗</t>
  </si>
  <si>
    <t xml:space="preserve">     2101101</t>
  </si>
  <si>
    <t xml:space="preserve">   农林水支出</t>
  </si>
  <si>
    <t xml:space="preserve">    农业农村</t>
  </si>
  <si>
    <t xml:space="preserve">     2130101</t>
  </si>
  <si>
    <t xml:space="preserve">     2130110</t>
  </si>
  <si>
    <t xml:space="preserve">   住房保障支出</t>
  </si>
  <si>
    <t xml:space="preserve">    住房改革支出</t>
  </si>
  <si>
    <t xml:space="preserve">     2210201</t>
  </si>
  <si>
    <t xml:space="preserve">   213</t>
  </si>
  <si>
    <t xml:space="preserve">    21301</t>
  </si>
  <si>
    <t xml:space="preserve">     2130104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</si>
  <si>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</si>
  <si>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</si>
  <si>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</si>
  <si>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</si>
  <si>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20899</t>
  </si>
  <si>
    <t xml:space="preserve">     其他社会保障和就业支出</t>
  </si>
  <si>
    <t xml:space="preserve">   210</t>
  </si>
  <si>
    <t xml:space="preserve">    21011</t>
  </si>
  <si>
    <t xml:space="preserve">     2101102</t>
  </si>
  <si>
    <t xml:space="preserve">     事业单位医疗</t>
  </si>
  <si>
    <t xml:space="preserve">   221</t>
  </si>
  <si>
    <t xml:space="preserve">    22102</t>
  </si>
  <si>
    <t xml:space="preserve">     住房公积金</t>
  </si>
  <si>
    <t xml:space="preserve">     2080506</t>
  </si>
  <si>
    <t xml:space="preserve">     机关事业单位职业年金缴费支出</t>
  </si>
  <si>
    <t xml:space="preserve">     行政单位医疗</t>
  </si>
  <si>
    <t xml:space="preserve">     2130109</t>
  </si>
  <si>
    <t xml:space="preserve">     农产品质量安全</t>
  </si>
  <si>
    <t>部门公开表08</t>
  </si>
  <si>
    <t>单位：420_岳阳县畜牧水产发展服务中心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</si>
  <si>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</si>
  <si>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</si>
  <si>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</si>
  <si>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</si>
  <si>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</si>
  <si>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</si>
  <si>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</si>
  <si>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</si>
  <si>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</si>
  <si>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</si>
  <si>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</si>
  <si>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</si>
  <si>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</si>
  <si>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</si>
  <si>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</si>
  <si>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</si>
  <si>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</si>
  <si>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</si>
  <si>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</si>
  <si>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</si>
  <si>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</si>
  <si>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 xml:space="preserve">  30109</t>
  </si>
  <si>
    <t xml:space="preserve">  职业年金缴费</t>
  </si>
  <si>
    <t>302</t>
  </si>
  <si>
    <t>商品和服务支出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</si>
  <si>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</si>
  <si>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</si>
  <si>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</si>
  <si>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</si>
  <si>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</si>
  <si>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</si>
  <si>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30206</t>
  </si>
  <si>
    <t xml:space="preserve">  电费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</si>
  <si>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</si>
  <si>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</si>
  <si>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</si>
  <si>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</si>
  <si>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</si>
  <si>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</si>
  <si>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</si>
  <si>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</si>
  <si>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</si>
  <si>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</si>
  <si>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</si>
  <si>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</si>
  <si>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</si>
  <si>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</si>
  <si>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</si>
  <si>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</si>
  <si>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</si>
  <si>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</si>
  <si>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</si>
  <si>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</si>
  <si>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</si>
  <si>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</si>
  <si>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</si>
  <si>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</si>
  <si>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</si>
  <si>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</si>
  <si>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</si>
  <si>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</si>
  <si>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</si>
  <si>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</si>
  <si>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</si>
  <si>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</si>
  <si>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</si>
  <si>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</si>
  <si>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</si>
  <si>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</si>
  <si>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</si>
  <si>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</si>
  <si>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</si>
  <si>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</si>
  <si>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</si>
  <si>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</si>
  <si>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</si>
  <si>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</si>
  <si>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</si>
  <si>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</si>
  <si>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</si>
  <si>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</si>
  <si>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</si>
  <si>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</si>
  <si>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</si>
  <si>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</si>
  <si>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</si>
  <si>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</si>
  <si>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</si>
  <si>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</si>
  <si>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</si>
  <si>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</si>
  <si>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</si>
  <si>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</si>
  <si>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</si>
  <si>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</si>
  <si>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</si>
  <si>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</si>
  <si>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</si>
  <si>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</si>
  <si>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</si>
  <si>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</si>
  <si>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</si>
  <si>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</si>
  <si>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</si>
  <si>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</si>
  <si>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</si>
  <si>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</si>
  <si>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</si>
  <si>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</si>
  <si>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</si>
  <si>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</si>
  <si>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</si>
  <si>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</si>
  <si>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</si>
  <si>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</si>
  <si>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</si>
  <si>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</si>
  <si>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</si>
  <si>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</si>
  <si>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</si>
  <si>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</si>
  <si>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</si>
  <si>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</si>
  <si>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</si>
  <si>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</si>
  <si>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</si>
  <si>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</si>
  <si>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</si>
  <si>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</si>
  <si>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</si>
  <si>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</si>
  <si>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</si>
  <si>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</si>
  <si>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</si>
  <si>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</si>
  <si>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</si>
  <si>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</si>
  <si>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</si>
  <si>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</si>
  <si>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</si>
  <si>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</si>
  <si>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</si>
  <si>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</si>
  <si>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</si>
  <si>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</si>
  <si>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</si>
  <si>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</si>
  <si>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</si>
  <si>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</si>
  <si>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</si>
  <si>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</si>
  <si>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</si>
  <si>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420001</t>
  </si>
  <si>
    <t xml:space="preserve">   会议费</t>
  </si>
  <si>
    <t xml:space="preserve">   检疫及检测</t>
  </si>
  <si>
    <t xml:space="preserve">   农产品质量安全检验检测</t>
  </si>
  <si>
    <t xml:space="preserve">   农业保险展业费</t>
  </si>
  <si>
    <t xml:space="preserve">   屠宰场驻场官方兽医检疫</t>
  </si>
  <si>
    <t xml:space="preserve">   新墙河流域禁捕</t>
  </si>
  <si>
    <t xml:space="preserve">   畜牧水产发展经费</t>
  </si>
  <si>
    <t xml:space="preserve">   畜牧水产执法专项</t>
  </si>
  <si>
    <t xml:space="preserve">   养殖技术推广</t>
  </si>
  <si>
    <t xml:space="preserve">   渔政执法专项</t>
  </si>
  <si>
    <t xml:space="preserve">   重大动物疫苗购置</t>
  </si>
  <si>
    <t xml:space="preserve">   420003</t>
  </si>
  <si>
    <t xml:space="preserve">   动物防疫检测</t>
  </si>
  <si>
    <t xml:space="preserve">   420008</t>
  </si>
  <si>
    <t xml:space="preserve">   畜禽水产品检测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</si>
  <si>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</si>
  <si>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</si>
  <si>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</si>
  <si>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</si>
  <si>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</si>
  <si>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</si>
  <si>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</si>
  <si>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</si>
  <si>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</si>
  <si>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</si>
  <si>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</si>
  <si>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</si>
  <si>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</si>
  <si>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</si>
  <si>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</si>
  <si>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420001</t>
  </si>
  <si>
    <t xml:space="preserve">  会议费</t>
  </si>
  <si>
    <t>成本指标</t>
  </si>
  <si>
    <t>经济成本指标</t>
  </si>
  <si>
    <t>预算控制数</t>
  </si>
  <si>
    <t>≤27000</t>
  </si>
  <si>
    <t>27000</t>
  </si>
  <si>
    <t>未达到标准酌情扣分</t>
  </si>
  <si>
    <t>≤元</t>
  </si>
  <si>
    <t>定量</t>
  </si>
  <si>
    <t>社会成本指标</t>
  </si>
  <si>
    <t>无</t>
  </si>
  <si>
    <t>生态环境成本指标</t>
  </si>
  <si>
    <t>产出指标</t>
  </si>
  <si>
    <t>数量指标</t>
  </si>
  <si>
    <t>100%</t>
  </si>
  <si>
    <t>次</t>
  </si>
  <si>
    <t>时效指标</t>
  </si>
  <si>
    <t>2023年12月</t>
  </si>
  <si>
    <t>项目按时完工</t>
  </si>
  <si>
    <t>月/年</t>
  </si>
  <si>
    <t>质量指标</t>
  </si>
  <si>
    <t>服务对象满意度</t>
  </si>
  <si>
    <t>≥97%</t>
  </si>
  <si>
    <t>%</t>
  </si>
  <si>
    <t>满意度指标</t>
  </si>
  <si>
    <t>服务对象满意度指标</t>
  </si>
  <si>
    <t>达到项目行业标准</t>
  </si>
  <si>
    <t>≥90%</t>
  </si>
  <si>
    <t>效益指标</t>
  </si>
  <si>
    <t>经济效益指标</t>
  </si>
  <si>
    <t>服务对象收入增加</t>
  </si>
  <si>
    <t>≥27000</t>
  </si>
  <si>
    <t>明显</t>
  </si>
  <si>
    <t>≥元</t>
  </si>
  <si>
    <t>社会效益指标</t>
  </si>
  <si>
    <t>达到预期效益</t>
  </si>
  <si>
    <t>检疫及检测效益明显</t>
  </si>
  <si>
    <t>定性</t>
  </si>
  <si>
    <t>生态效益指标</t>
  </si>
  <si>
    <t>促进生态环境健康发展</t>
  </si>
  <si>
    <t>可持续发展</t>
  </si>
  <si>
    <t xml:space="preserve">  检疫及检测</t>
  </si>
  <si>
    <t>检疫及检测</t>
  </si>
  <si>
    <t>≤560000</t>
  </si>
  <si>
    <t>560000</t>
  </si>
  <si>
    <t>件</t>
  </si>
  <si>
    <t>≥560000</t>
  </si>
  <si>
    <t xml:space="preserve">  农产品质量安全检验检测</t>
  </si>
  <si>
    <t xml:space="preserve">农产品质量安全检验检测
</t>
  </si>
  <si>
    <t>≤540000</t>
  </si>
  <si>
    <t>未达到标扣分准酌情扣分</t>
  </si>
  <si>
    <t>可持续发展明显</t>
  </si>
  <si>
    <t>检验及检测效益明显</t>
  </si>
  <si>
    <t>≥540000</t>
  </si>
  <si>
    <t xml:space="preserve">  农业保险展业费</t>
  </si>
  <si>
    <t>农业保险展业费</t>
  </si>
  <si>
    <t>≤4000000</t>
  </si>
  <si>
    <t>4000000</t>
  </si>
  <si>
    <t>元</t>
  </si>
  <si>
    <t xml:space="preserve">  屠宰场驻场官方兽医检疫</t>
  </si>
  <si>
    <t xml:space="preserve">屠宰场驻场官方兽医检疫
</t>
  </si>
  <si>
    <t>≤180000</t>
  </si>
  <si>
    <t>180000</t>
  </si>
  <si>
    <t>90%</t>
  </si>
  <si>
    <t>≥180000</t>
  </si>
  <si>
    <t xml:space="preserve">无 </t>
  </si>
  <si>
    <t xml:space="preserve">  新墙河流域禁捕</t>
  </si>
  <si>
    <t>新墙河流域禁捕</t>
  </si>
  <si>
    <t>新墙预算控制数</t>
  </si>
  <si>
    <t>≤300000</t>
  </si>
  <si>
    <t>300000</t>
  </si>
  <si>
    <t>禁捕效益明显</t>
  </si>
  <si>
    <t>≥300000</t>
  </si>
  <si>
    <t>公里</t>
  </si>
  <si>
    <t xml:space="preserve">  畜牧水产发展经费</t>
  </si>
  <si>
    <t>畜牧水产发展经费</t>
  </si>
  <si>
    <t>≥689700</t>
  </si>
  <si>
    <t>≤689700</t>
  </si>
  <si>
    <t>689700</t>
  </si>
  <si>
    <t xml:space="preserve">  畜牧水产执法专项</t>
  </si>
  <si>
    <t>畜牧水产执法专项</t>
  </si>
  <si>
    <t>≤200000</t>
  </si>
  <si>
    <t>200000</t>
  </si>
  <si>
    <t>≥200000</t>
  </si>
  <si>
    <t xml:space="preserve">  养殖技术推广</t>
  </si>
  <si>
    <t>养殖技术推广</t>
  </si>
  <si>
    <t>养殖技术效益明显</t>
  </si>
  <si>
    <t>≥40000</t>
  </si>
  <si>
    <t>亩</t>
  </si>
  <si>
    <t>≤40000</t>
  </si>
  <si>
    <t>40000</t>
  </si>
  <si>
    <t xml:space="preserve">  渔政执法专项</t>
  </si>
  <si>
    <t xml:space="preserve">渔政执法专项
</t>
  </si>
  <si>
    <t>执法效益明显</t>
  </si>
  <si>
    <t>≥240000</t>
  </si>
  <si>
    <t>≤240000</t>
  </si>
  <si>
    <t>240000</t>
  </si>
  <si>
    <t xml:space="preserve">  重大动物疫苗购置</t>
  </si>
  <si>
    <t xml:space="preserve">重大动物疫苗购置
</t>
  </si>
  <si>
    <t>动物无疫效果明显预期效益</t>
  </si>
  <si>
    <t>420003</t>
  </si>
  <si>
    <t>岳阳县动物卫生监督所</t>
  </si>
  <si>
    <t xml:space="preserve">  动物防疫检测</t>
  </si>
  <si>
    <t>动物防疫检测</t>
  </si>
  <si>
    <t>≤350000</t>
  </si>
  <si>
    <t>350000</t>
  </si>
  <si>
    <t>≥350000</t>
  </si>
  <si>
    <t>420008</t>
  </si>
  <si>
    <t>岳阳县农产品质量安全检测中心</t>
  </si>
  <si>
    <t xml:space="preserve">  畜禽水产品检测</t>
  </si>
  <si>
    <t>畜禽水产品检测</t>
  </si>
  <si>
    <t>≤100000</t>
  </si>
  <si>
    <t>100000</t>
  </si>
  <si>
    <t>≥100000</t>
  </si>
  <si>
    <t>部门公开表23</t>
  </si>
  <si>
    <t>整体支出绩效目标表</t>
  </si>
  <si>
    <t>单位：部门：420_岳阳县畜牧水产发展服务中心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</si>
  <si>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</si>
  <si>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</si>
  <si>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</si>
  <si>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</si>
  <si>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</si>
  <si>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</si>
  <si>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</si>
  <si>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</si>
  <si>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</si>
  <si>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</si>
  <si>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
目标1：全面完成全年职能工作任务和县委县政府分配的其他各项工作任务，促进全县养殖业绿色健康发展	
目标2：全县养殖业生产社会效益，经济效益，生态效益，可持续影响和社会公众满意度达到预期目标	
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</si>
  <si>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</si>
  <si>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</si>
  <si>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</si>
  <si>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</si>
  <si>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</si>
  <si>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420002</t>
  </si>
  <si>
    <t>岳阳县动物疫病预防控制中心</t>
  </si>
  <si>
    <t>420005</t>
  </si>
  <si>
    <t>岳阳县渔政监督管理站</t>
  </si>
  <si>
    <t>420006</t>
  </si>
  <si>
    <t>岳阳县畜禽良种繁殖场</t>
  </si>
  <si>
    <t>420007</t>
  </si>
  <si>
    <t>岳阳县养殖技术推广站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</si>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</sst>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0" fontId="4" fillId="0" borderId="1" xfId="0" applyFont="1" applyBorder="1" applyAlignment="1" quotePrefix="1">
      <alignment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9" sqref="A9:IV9"/>
    </sheetView>
  </sheetViews>
  <sheetFormatPr defaultColWidth="9.775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25" customWidth="1"/>
    <col min="5" max="12" width="9.7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55.8" customHeight="1" spans="1:9">
      <c r="A4" s="10"/>
      <c r="B4" s="10"/>
      <c r="C4" s="10"/>
      <c r="D4" s="10"/>
      <c r="E4" s="10"/>
      <c r="F4" s="10"/>
      <c r="G4" s="10"/>
      <c r="H4" s="10"/>
      <c r="I4" s="10"/>
    </row>
    <row r="5" ht="87.6" customHeight="1" spans="1:9">
      <c r="A5" s="54"/>
      <c r="B5" s="55"/>
      <c r="C5" s="3"/>
      <c r="D5" s="54" t="s">
        <v>1</v>
      </c>
      <c r="E5" s="56" t="s">
        <v>2</v>
      </c>
      <c r="F5" s="56"/>
      <c r="G5" s="56"/>
      <c r="H5" s="56"/>
      <c r="I5" s="3"/>
    </row>
    <row r="6" ht="130.2" customHeight="1" spans="1:9">
      <c r="A6" s="54"/>
      <c r="B6" s="55"/>
      <c r="C6" s="3"/>
      <c r="D6" s="54" t="s">
        <v>3</v>
      </c>
      <c r="E6" s="55" t="s">
        <v>4</v>
      </c>
      <c r="F6" s="55"/>
      <c r="G6" s="55"/>
      <c r="H6" s="55"/>
      <c r="I6" s="3"/>
    </row>
    <row r="7" ht="16.35" customHeight="1"/>
    <row r="8" ht="16.35" customHeight="1"/>
  </sheetData>
  <mergeCells count="3">
    <mergeCell ref="A1:I1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34" sqref="E34"/>
    </sheetView>
  </sheetViews>
  <sheetFormatPr defaultColWidth="9.775" defaultRowHeight="13.5" outlineLevelCol="4"/>
  <cols>
    <col min="1" max="1" width="15.8916666666667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3"/>
      <c r="B1" s="3"/>
      <c r="C1" s="3"/>
      <c r="D1" s="3"/>
      <c r="E1" s="15" t="s">
        <v>305</v>
      </c>
    </row>
    <row r="2" ht="40.5" customHeight="1" spans="1:5">
      <c r="A2" s="16" t="s">
        <v>14</v>
      </c>
      <c r="B2" s="16"/>
      <c r="C2" s="16"/>
      <c r="D2" s="16"/>
      <c r="E2" s="16"/>
    </row>
    <row r="3" ht="33.6" customHeight="1" spans="1:5">
      <c r="A3" s="26" t="s">
        <v>306</v>
      </c>
      <c r="B3" s="26"/>
      <c r="C3" s="26"/>
      <c r="D3" s="26"/>
      <c r="E3" s="27" t="s">
        <v>307</v>
      </c>
    </row>
    <row r="4" ht="38.85" customHeight="1" spans="1:5">
      <c r="A4" s="11" t="s">
        <v>308</v>
      </c>
      <c r="B4" s="11"/>
      <c r="C4" s="11" t="s">
        <v>309</v>
      </c>
      <c r="D4" s="11"/>
      <c r="E4" s="11"/>
    </row>
    <row r="5" ht="22.8" customHeight="1" spans="1:5">
      <c r="A5" s="11" t="s">
        <v>310</v>
      </c>
      <c r="B5" s="11" t="s">
        <v>172</v>
      </c>
      <c r="C5" s="11" t="s">
        <v>136</v>
      </c>
      <c r="D5" s="11" t="s">
        <v>265</v>
      </c>
      <c r="E5" s="11" t="s">
        <v>266</v>
      </c>
    </row>
    <row r="6" ht="26.4" customHeight="1" spans="1:5">
      <c r="A6" s="12" t="s">
        <v>311</v>
      </c>
      <c r="B6" s="12" t="s">
        <v>244</v>
      </c>
      <c r="C6" s="28">
        <v>474.88</v>
      </c>
      <c r="D6" s="28">
        <v>474.88</v>
      </c>
      <c r="E6" s="28"/>
    </row>
    <row r="7" ht="26.4" customHeight="1" spans="1:5">
      <c r="A7" s="29" t="s">
        <v>312</v>
      </c>
      <c r="B7" s="29" t="s">
        <v>313</v>
      </c>
      <c r="C7" s="30">
        <f>43.510349+15.08</f>
        <v>58.590349</v>
      </c>
      <c r="D7" s="30">
        <f>43.510349+15.08</f>
        <v>58.590349</v>
      </c>
      <c r="E7" s="30"/>
    </row>
    <row r="8" ht="26.4" customHeight="1" spans="1:5">
      <c r="A8" s="29" t="s">
        <v>314</v>
      </c>
      <c r="B8" s="29" t="s">
        <v>315</v>
      </c>
      <c r="C8" s="30">
        <f>2.719397+0.94</f>
        <v>3.659397</v>
      </c>
      <c r="D8" s="30">
        <f>2.719397+0.94</f>
        <v>3.659397</v>
      </c>
      <c r="E8" s="30"/>
    </row>
    <row r="9" ht="26.4" customHeight="1" spans="1:5">
      <c r="A9" s="29" t="s">
        <v>316</v>
      </c>
      <c r="B9" s="29" t="s">
        <v>317</v>
      </c>
      <c r="C9" s="30">
        <v>2.719397</v>
      </c>
      <c r="D9" s="30">
        <v>2.719397</v>
      </c>
      <c r="E9" s="30"/>
    </row>
    <row r="10" ht="26.4" customHeight="1" spans="1:5">
      <c r="A10" s="29" t="s">
        <v>318</v>
      </c>
      <c r="B10" s="29" t="s">
        <v>319</v>
      </c>
      <c r="C10" s="30">
        <f>23.114873+8.95</f>
        <v>32.064873</v>
      </c>
      <c r="D10" s="30">
        <f>23.114873+8.95</f>
        <v>32.064873</v>
      </c>
      <c r="E10" s="30"/>
    </row>
    <row r="11" ht="26.4" customHeight="1" spans="1:5">
      <c r="A11" s="29" t="s">
        <v>320</v>
      </c>
      <c r="B11" s="29" t="s">
        <v>321</v>
      </c>
      <c r="C11" s="30">
        <v>179.004</v>
      </c>
      <c r="D11" s="30">
        <v>179.004</v>
      </c>
      <c r="E11" s="30"/>
    </row>
    <row r="12" ht="26.4" customHeight="1" spans="1:5">
      <c r="A12" s="29" t="s">
        <v>322</v>
      </c>
      <c r="B12" s="29" t="s">
        <v>323</v>
      </c>
      <c r="C12" s="30">
        <v>58.52092</v>
      </c>
      <c r="D12" s="30">
        <v>58.52092</v>
      </c>
      <c r="E12" s="30"/>
    </row>
    <row r="13" ht="26.4" customHeight="1" spans="1:5">
      <c r="A13" s="29" t="s">
        <v>324</v>
      </c>
      <c r="B13" s="29" t="s">
        <v>325</v>
      </c>
      <c r="C13" s="30">
        <v>92.93568</v>
      </c>
      <c r="D13" s="30">
        <v>92.93568</v>
      </c>
      <c r="E13" s="30"/>
    </row>
    <row r="14" ht="26.4" customHeight="1" spans="1:5">
      <c r="A14" s="29" t="s">
        <v>326</v>
      </c>
      <c r="B14" s="29" t="s">
        <v>327</v>
      </c>
      <c r="C14" s="30">
        <f>32.632762+11.31</f>
        <v>43.942762</v>
      </c>
      <c r="D14" s="30">
        <f>32.632762+11.31</f>
        <v>43.942762</v>
      </c>
      <c r="E14" s="30"/>
    </row>
    <row r="15" ht="26.4" customHeight="1" spans="1:5">
      <c r="A15" s="29" t="s">
        <v>328</v>
      </c>
      <c r="B15" s="29" t="s">
        <v>329</v>
      </c>
      <c r="C15" s="30">
        <v>3.44759</v>
      </c>
      <c r="D15" s="30">
        <v>3.44759</v>
      </c>
      <c r="E15" s="30"/>
    </row>
    <row r="16" ht="26.4" customHeight="1" spans="1:5">
      <c r="A16" s="12" t="s">
        <v>330</v>
      </c>
      <c r="B16" s="12" t="s">
        <v>331</v>
      </c>
      <c r="C16" s="28">
        <v>64.58</v>
      </c>
      <c r="D16" s="28"/>
      <c r="E16" s="28">
        <v>64.58</v>
      </c>
    </row>
    <row r="17" ht="26.4" customHeight="1" spans="1:5">
      <c r="A17" s="29" t="s">
        <v>332</v>
      </c>
      <c r="B17" s="29" t="s">
        <v>333</v>
      </c>
      <c r="C17" s="30">
        <v>4.914</v>
      </c>
      <c r="D17" s="30"/>
      <c r="E17" s="30">
        <f>0.94+4.914</f>
        <v>5.854</v>
      </c>
    </row>
    <row r="18" ht="26.4" customHeight="1" spans="1:5">
      <c r="A18" s="29" t="s">
        <v>334</v>
      </c>
      <c r="B18" s="29" t="s">
        <v>335</v>
      </c>
      <c r="C18" s="30">
        <v>28.296</v>
      </c>
      <c r="D18" s="30"/>
      <c r="E18" s="30">
        <f>9.29+28.296</f>
        <v>37.586</v>
      </c>
    </row>
    <row r="19" ht="26.4" customHeight="1" spans="1:5">
      <c r="A19" s="29" t="s">
        <v>336</v>
      </c>
      <c r="B19" s="29" t="s">
        <v>337</v>
      </c>
      <c r="C19" s="30">
        <v>0.442</v>
      </c>
      <c r="D19" s="30"/>
      <c r="E19" s="30">
        <f>0.16+0.442</f>
        <v>0.602</v>
      </c>
    </row>
    <row r="20" ht="26.4" customHeight="1" spans="1:5">
      <c r="A20" s="29" t="s">
        <v>338</v>
      </c>
      <c r="B20" s="29" t="s">
        <v>339</v>
      </c>
      <c r="C20" s="30">
        <v>1.836</v>
      </c>
      <c r="D20" s="30"/>
      <c r="E20" s="30">
        <f>0.65+1.836</f>
        <v>2.486</v>
      </c>
    </row>
    <row r="21" ht="26.4" customHeight="1" spans="1:5">
      <c r="A21" s="29" t="s">
        <v>340</v>
      </c>
      <c r="B21" s="29" t="s">
        <v>341</v>
      </c>
      <c r="C21" s="30">
        <v>1.53</v>
      </c>
      <c r="D21" s="30"/>
      <c r="E21" s="30">
        <f>0.54+1.53</f>
        <v>2.07</v>
      </c>
    </row>
    <row r="22" ht="26.4" customHeight="1" spans="1:5">
      <c r="A22" s="29" t="s">
        <v>342</v>
      </c>
      <c r="B22" s="29" t="s">
        <v>343</v>
      </c>
      <c r="C22" s="30">
        <v>0.612</v>
      </c>
      <c r="D22" s="30"/>
      <c r="E22" s="30">
        <f>0.22+0.612</f>
        <v>0.832</v>
      </c>
    </row>
    <row r="23" ht="26.4" customHeight="1" spans="1:5">
      <c r="A23" s="29" t="s">
        <v>344</v>
      </c>
      <c r="B23" s="29" t="s">
        <v>345</v>
      </c>
      <c r="C23" s="30">
        <v>3.06</v>
      </c>
      <c r="D23" s="30"/>
      <c r="E23" s="30">
        <f>1.08+3.06</f>
        <v>4.14</v>
      </c>
    </row>
    <row r="24" ht="26.4" customHeight="1" spans="1:5">
      <c r="A24" s="29" t="s">
        <v>346</v>
      </c>
      <c r="B24" s="29" t="s">
        <v>347</v>
      </c>
      <c r="C24" s="30">
        <v>2.142</v>
      </c>
      <c r="D24" s="30"/>
      <c r="E24" s="30">
        <f>0.76+2.142</f>
        <v>2.902</v>
      </c>
    </row>
    <row r="25" ht="26.4" customHeight="1" spans="1:5">
      <c r="A25" s="29" t="s">
        <v>348</v>
      </c>
      <c r="B25" s="29" t="s">
        <v>349</v>
      </c>
      <c r="C25" s="30">
        <v>3.672</v>
      </c>
      <c r="D25" s="30"/>
      <c r="E25" s="30">
        <f>1.3+3.672</f>
        <v>4.972</v>
      </c>
    </row>
    <row r="26" ht="26.4" customHeight="1" spans="1:5">
      <c r="A26" s="29" t="s">
        <v>350</v>
      </c>
      <c r="B26" s="29" t="s">
        <v>351</v>
      </c>
      <c r="C26" s="30">
        <v>0.612</v>
      </c>
      <c r="D26" s="30"/>
      <c r="E26" s="30">
        <f>0.22+0.612</f>
        <v>0.832</v>
      </c>
    </row>
    <row r="27" ht="26.4" customHeight="1" spans="1:5">
      <c r="A27" s="29" t="s">
        <v>352</v>
      </c>
      <c r="B27" s="29" t="s">
        <v>353</v>
      </c>
      <c r="C27" s="30">
        <v>1.088</v>
      </c>
      <c r="D27" s="30"/>
      <c r="E27" s="30">
        <f>0.38+1.088</f>
        <v>1.468</v>
      </c>
    </row>
    <row r="28" ht="26.4" customHeight="1" spans="1:5">
      <c r="A28" s="29" t="s">
        <v>354</v>
      </c>
      <c r="B28" s="29" t="s">
        <v>355</v>
      </c>
      <c r="C28" s="30">
        <v>0.612</v>
      </c>
      <c r="D28" s="30"/>
      <c r="E28" s="30">
        <f>0.22+0.612</f>
        <v>0.832</v>
      </c>
    </row>
    <row r="29" ht="22.8" customHeight="1" spans="1:5">
      <c r="A29" s="4" t="s">
        <v>136</v>
      </c>
      <c r="B29" s="4"/>
      <c r="C29" s="28">
        <v>539.46</v>
      </c>
      <c r="D29" s="28">
        <v>474.88</v>
      </c>
      <c r="E29" s="28">
        <v>64.58</v>
      </c>
    </row>
    <row r="30" ht="16.35" customHeight="1" spans="1:5">
      <c r="A30" s="31" t="s">
        <v>356</v>
      </c>
      <c r="B30" s="31"/>
      <c r="C30" s="31"/>
      <c r="D30" s="31"/>
      <c r="E30" s="31"/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workbookViewId="0">
      <selection activeCell="M1" sqref="M1:N1"/>
    </sheetView>
  </sheetViews>
  <sheetFormatPr defaultColWidth="9.775" defaultRowHeight="13.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25" customWidth="1"/>
    <col min="10" max="10" width="9.10833333333333" customWidth="1"/>
    <col min="11" max="11" width="10.225" customWidth="1"/>
    <col min="12" max="12" width="12.4416666666667" customWidth="1"/>
    <col min="13" max="13" width="9.66666666666667" customWidth="1"/>
    <col min="14" max="14" width="9.89166666666667" customWidth="1"/>
    <col min="15" max="16" width="9.775" customWidth="1"/>
  </cols>
  <sheetData>
    <row r="1" ht="16.35" customHeight="1" spans="1:14">
      <c r="A1" s="3"/>
      <c r="M1" s="15" t="s">
        <v>357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42.3" customHeight="1" spans="1:14">
      <c r="A4" s="11" t="s">
        <v>170</v>
      </c>
      <c r="B4" s="11"/>
      <c r="C4" s="11"/>
      <c r="D4" s="11" t="s">
        <v>218</v>
      </c>
      <c r="E4" s="11" t="s">
        <v>219</v>
      </c>
      <c r="F4" s="11" t="s">
        <v>243</v>
      </c>
      <c r="G4" s="11" t="s">
        <v>221</v>
      </c>
      <c r="H4" s="11"/>
      <c r="I4" s="11"/>
      <c r="J4" s="11"/>
      <c r="K4" s="11"/>
      <c r="L4" s="11" t="s">
        <v>225</v>
      </c>
      <c r="M4" s="11"/>
      <c r="N4" s="11"/>
    </row>
    <row r="5" ht="39.6" customHeight="1" spans="1:14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 t="s">
        <v>136</v>
      </c>
      <c r="H5" s="11" t="s">
        <v>358</v>
      </c>
      <c r="I5" s="11" t="s">
        <v>359</v>
      </c>
      <c r="J5" s="11" t="s">
        <v>360</v>
      </c>
      <c r="K5" s="11" t="s">
        <v>361</v>
      </c>
      <c r="L5" s="11" t="s">
        <v>136</v>
      </c>
      <c r="M5" s="11" t="s">
        <v>244</v>
      </c>
      <c r="N5" s="11" t="s">
        <v>362</v>
      </c>
    </row>
    <row r="6" ht="22.8" customHeight="1" spans="1:14">
      <c r="A6" s="14"/>
      <c r="B6" s="14"/>
      <c r="C6" s="14"/>
      <c r="D6" s="14"/>
      <c r="E6" s="14" t="s">
        <v>136</v>
      </c>
      <c r="F6" s="25">
        <v>588.74</v>
      </c>
      <c r="G6" s="25">
        <v>588.74</v>
      </c>
      <c r="H6" s="25">
        <v>444.31</v>
      </c>
      <c r="I6" s="25">
        <v>100.486</v>
      </c>
      <c r="J6" s="25">
        <v>43.94</v>
      </c>
      <c r="K6" s="25"/>
      <c r="L6" s="25"/>
      <c r="M6" s="25"/>
      <c r="N6" s="25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5">
        <f>F8+F14+F20+F26+F32+F39+F45</f>
        <v>588.738104</v>
      </c>
      <c r="G7" s="25">
        <f>G8+G14+G20+G26+G32+G39+G45</f>
        <v>588.738104</v>
      </c>
      <c r="H7" s="25">
        <f>H8+H14+H20+H26+H32+H39+H45</f>
        <v>444.3138</v>
      </c>
      <c r="I7" s="25">
        <f>I8+I14+I20+I26+I32+I39+I45</f>
        <v>100.48351</v>
      </c>
      <c r="J7" s="25">
        <f>J8+J14+J20+J26+J32+J39+J45</f>
        <v>43.940794</v>
      </c>
      <c r="K7" s="25"/>
      <c r="L7" s="25"/>
      <c r="M7" s="25"/>
      <c r="N7" s="25"/>
    </row>
    <row r="8" ht="22.8" customHeight="1" spans="1:14">
      <c r="A8" s="14"/>
      <c r="B8" s="14"/>
      <c r="C8" s="14"/>
      <c r="D8" s="18" t="s">
        <v>181</v>
      </c>
      <c r="E8" s="18" t="s">
        <v>156</v>
      </c>
      <c r="F8" s="25">
        <v>150.133136</v>
      </c>
      <c r="G8" s="25">
        <v>150.133136</v>
      </c>
      <c r="H8" s="25">
        <v>113.8532</v>
      </c>
      <c r="I8" s="25">
        <v>24.971904</v>
      </c>
      <c r="J8" s="25">
        <v>11.308032</v>
      </c>
      <c r="K8" s="25"/>
      <c r="L8" s="25"/>
      <c r="M8" s="25"/>
      <c r="N8" s="25"/>
    </row>
    <row r="9" ht="22.8" customHeight="1" spans="1:14">
      <c r="A9" s="21" t="s">
        <v>182</v>
      </c>
      <c r="B9" s="21" t="s">
        <v>183</v>
      </c>
      <c r="C9" s="21" t="s">
        <v>183</v>
      </c>
      <c r="D9" s="17" t="s">
        <v>235</v>
      </c>
      <c r="E9" s="5" t="s">
        <v>185</v>
      </c>
      <c r="F9" s="6">
        <v>113.8532</v>
      </c>
      <c r="G9" s="6">
        <v>113.8532</v>
      </c>
      <c r="H9" s="19">
        <v>113.8532</v>
      </c>
      <c r="I9" s="19"/>
      <c r="J9" s="19"/>
      <c r="K9" s="25"/>
      <c r="L9" s="25"/>
      <c r="M9" s="25"/>
      <c r="N9" s="25"/>
    </row>
    <row r="10" ht="22.8" customHeight="1" spans="1:14">
      <c r="A10" s="21" t="s">
        <v>186</v>
      </c>
      <c r="B10" s="21" t="s">
        <v>187</v>
      </c>
      <c r="C10" s="21" t="s">
        <v>187</v>
      </c>
      <c r="D10" s="17" t="s">
        <v>235</v>
      </c>
      <c r="E10" s="5" t="s">
        <v>189</v>
      </c>
      <c r="F10" s="6">
        <v>15.077376</v>
      </c>
      <c r="G10" s="6">
        <v>15.077376</v>
      </c>
      <c r="H10" s="19"/>
      <c r="I10" s="19">
        <v>15.077376</v>
      </c>
      <c r="J10" s="19"/>
      <c r="K10" s="25"/>
      <c r="L10" s="25"/>
      <c r="M10" s="25"/>
      <c r="N10" s="25"/>
    </row>
    <row r="11" ht="22.8" customHeight="1" spans="1:14">
      <c r="A11" s="21" t="s">
        <v>186</v>
      </c>
      <c r="B11" s="21" t="s">
        <v>190</v>
      </c>
      <c r="C11" s="21" t="s">
        <v>190</v>
      </c>
      <c r="D11" s="17" t="s">
        <v>235</v>
      </c>
      <c r="E11" s="5" t="s">
        <v>192</v>
      </c>
      <c r="F11" s="6">
        <v>0.942336</v>
      </c>
      <c r="G11" s="6">
        <v>0.942336</v>
      </c>
      <c r="H11" s="19"/>
      <c r="I11" s="19">
        <v>0.942336</v>
      </c>
      <c r="J11" s="19"/>
      <c r="K11" s="25"/>
      <c r="L11" s="25"/>
      <c r="M11" s="25"/>
      <c r="N11" s="25"/>
    </row>
    <row r="12" ht="22.8" customHeight="1" spans="1:14">
      <c r="A12" s="21" t="s">
        <v>193</v>
      </c>
      <c r="B12" s="21" t="s">
        <v>194</v>
      </c>
      <c r="C12" s="21" t="s">
        <v>183</v>
      </c>
      <c r="D12" s="17" t="s">
        <v>235</v>
      </c>
      <c r="E12" s="5" t="s">
        <v>196</v>
      </c>
      <c r="F12" s="6">
        <v>8.952192</v>
      </c>
      <c r="G12" s="6">
        <v>8.952192</v>
      </c>
      <c r="H12" s="19"/>
      <c r="I12" s="19">
        <v>8.952192</v>
      </c>
      <c r="J12" s="19"/>
      <c r="K12" s="25"/>
      <c r="L12" s="25"/>
      <c r="M12" s="25"/>
      <c r="N12" s="25"/>
    </row>
    <row r="13" ht="22.8" customHeight="1" spans="1:14">
      <c r="A13" s="21" t="s">
        <v>202</v>
      </c>
      <c r="B13" s="21" t="s">
        <v>203</v>
      </c>
      <c r="C13" s="21" t="s">
        <v>183</v>
      </c>
      <c r="D13" s="17" t="s">
        <v>235</v>
      </c>
      <c r="E13" s="5" t="s">
        <v>205</v>
      </c>
      <c r="F13" s="6">
        <v>11.308032</v>
      </c>
      <c r="G13" s="6">
        <v>11.308032</v>
      </c>
      <c r="H13" s="19"/>
      <c r="I13" s="19"/>
      <c r="J13" s="19">
        <v>11.308032</v>
      </c>
      <c r="K13" s="25"/>
      <c r="L13" s="25"/>
      <c r="M13" s="25"/>
      <c r="N13" s="25"/>
    </row>
    <row r="14" ht="22.8" customHeight="1" spans="1:14">
      <c r="A14" s="14"/>
      <c r="B14" s="14"/>
      <c r="C14" s="14"/>
      <c r="D14" s="18" t="s">
        <v>157</v>
      </c>
      <c r="E14" s="18" t="s">
        <v>158</v>
      </c>
      <c r="F14" s="25">
        <v>47.52266</v>
      </c>
      <c r="G14" s="25">
        <v>47.52266</v>
      </c>
      <c r="H14" s="25">
        <v>35.774</v>
      </c>
      <c r="I14" s="25">
        <v>8.08674</v>
      </c>
      <c r="J14" s="25">
        <v>3.66192</v>
      </c>
      <c r="K14" s="25"/>
      <c r="L14" s="25"/>
      <c r="M14" s="25"/>
      <c r="N14" s="25"/>
    </row>
    <row r="15" ht="22.8" customHeight="1" spans="1:14">
      <c r="A15" s="21" t="s">
        <v>186</v>
      </c>
      <c r="B15" s="21" t="s">
        <v>187</v>
      </c>
      <c r="C15" s="21" t="s">
        <v>187</v>
      </c>
      <c r="D15" s="17" t="s">
        <v>236</v>
      </c>
      <c r="E15" s="5" t="s">
        <v>189</v>
      </c>
      <c r="F15" s="6">
        <v>4.88256</v>
      </c>
      <c r="G15" s="6">
        <v>4.88256</v>
      </c>
      <c r="H15" s="19"/>
      <c r="I15" s="19">
        <v>4.88256</v>
      </c>
      <c r="J15" s="19"/>
      <c r="K15" s="19"/>
      <c r="L15" s="6"/>
      <c r="M15" s="19"/>
      <c r="N15" s="19"/>
    </row>
    <row r="16" ht="22.8" customHeight="1" spans="1:14">
      <c r="A16" s="21" t="s">
        <v>186</v>
      </c>
      <c r="B16" s="21" t="s">
        <v>190</v>
      </c>
      <c r="C16" s="21" t="s">
        <v>190</v>
      </c>
      <c r="D16" s="17" t="s">
        <v>236</v>
      </c>
      <c r="E16" s="5" t="s">
        <v>192</v>
      </c>
      <c r="F16" s="6">
        <v>0.30516</v>
      </c>
      <c r="G16" s="6">
        <v>0.30516</v>
      </c>
      <c r="H16" s="19"/>
      <c r="I16" s="19">
        <v>0.30516</v>
      </c>
      <c r="J16" s="19"/>
      <c r="K16" s="19"/>
      <c r="L16" s="6"/>
      <c r="M16" s="19"/>
      <c r="N16" s="19"/>
    </row>
    <row r="17" ht="22.8" customHeight="1" spans="1:14">
      <c r="A17" s="21" t="s">
        <v>193</v>
      </c>
      <c r="B17" s="21" t="s">
        <v>194</v>
      </c>
      <c r="C17" s="21" t="s">
        <v>203</v>
      </c>
      <c r="D17" s="17" t="s">
        <v>236</v>
      </c>
      <c r="E17" s="5" t="s">
        <v>207</v>
      </c>
      <c r="F17" s="6">
        <v>2.89902</v>
      </c>
      <c r="G17" s="6">
        <v>2.89902</v>
      </c>
      <c r="H17" s="19"/>
      <c r="I17" s="19">
        <v>2.89902</v>
      </c>
      <c r="J17" s="19"/>
      <c r="K17" s="19"/>
      <c r="L17" s="6"/>
      <c r="M17" s="19"/>
      <c r="N17" s="19"/>
    </row>
    <row r="18" ht="22.8" customHeight="1" spans="1:14">
      <c r="A18" s="21" t="s">
        <v>197</v>
      </c>
      <c r="B18" s="21" t="s">
        <v>183</v>
      </c>
      <c r="C18" s="21" t="s">
        <v>208</v>
      </c>
      <c r="D18" s="17" t="s">
        <v>236</v>
      </c>
      <c r="E18" s="5" t="s">
        <v>210</v>
      </c>
      <c r="F18" s="6">
        <v>35.774</v>
      </c>
      <c r="G18" s="6">
        <v>35.774</v>
      </c>
      <c r="H18" s="19">
        <v>35.774</v>
      </c>
      <c r="I18" s="19"/>
      <c r="J18" s="19"/>
      <c r="K18" s="19"/>
      <c r="L18" s="6"/>
      <c r="M18" s="19"/>
      <c r="N18" s="19"/>
    </row>
    <row r="19" ht="22.8" customHeight="1" spans="1:14">
      <c r="A19" s="21" t="s">
        <v>202</v>
      </c>
      <c r="B19" s="21" t="s">
        <v>203</v>
      </c>
      <c r="C19" s="21" t="s">
        <v>183</v>
      </c>
      <c r="D19" s="17" t="s">
        <v>236</v>
      </c>
      <c r="E19" s="5" t="s">
        <v>205</v>
      </c>
      <c r="F19" s="6">
        <v>3.66192</v>
      </c>
      <c r="G19" s="6">
        <v>3.66192</v>
      </c>
      <c r="H19" s="19"/>
      <c r="I19" s="19"/>
      <c r="J19" s="19">
        <v>3.66192</v>
      </c>
      <c r="K19" s="19"/>
      <c r="L19" s="6"/>
      <c r="M19" s="19"/>
      <c r="N19" s="19"/>
    </row>
    <row r="20" ht="22.8" customHeight="1" spans="1:14">
      <c r="A20" s="14"/>
      <c r="B20" s="14"/>
      <c r="C20" s="14"/>
      <c r="D20" s="18" t="s">
        <v>159</v>
      </c>
      <c r="E20" s="18" t="s">
        <v>160</v>
      </c>
      <c r="F20" s="25">
        <v>74.678344</v>
      </c>
      <c r="G20" s="25">
        <v>74.678344</v>
      </c>
      <c r="H20" s="25">
        <v>56.7241</v>
      </c>
      <c r="I20" s="25">
        <v>12.358116</v>
      </c>
      <c r="J20" s="25">
        <v>5.596128</v>
      </c>
      <c r="K20" s="25"/>
      <c r="L20" s="25"/>
      <c r="M20" s="25"/>
      <c r="N20" s="25"/>
    </row>
    <row r="21" ht="22.8" customHeight="1" spans="1:14">
      <c r="A21" s="21" t="s">
        <v>186</v>
      </c>
      <c r="B21" s="21" t="s">
        <v>187</v>
      </c>
      <c r="C21" s="21" t="s">
        <v>187</v>
      </c>
      <c r="D21" s="17" t="s">
        <v>237</v>
      </c>
      <c r="E21" s="5" t="s">
        <v>189</v>
      </c>
      <c r="F21" s="6">
        <v>7.461504</v>
      </c>
      <c r="G21" s="6">
        <v>7.461504</v>
      </c>
      <c r="H21" s="19"/>
      <c r="I21" s="19">
        <v>7.461504</v>
      </c>
      <c r="J21" s="19"/>
      <c r="K21" s="19"/>
      <c r="L21" s="6"/>
      <c r="M21" s="19"/>
      <c r="N21" s="19"/>
    </row>
    <row r="22" ht="22.8" customHeight="1" spans="1:14">
      <c r="A22" s="21" t="s">
        <v>186</v>
      </c>
      <c r="B22" s="21" t="s">
        <v>190</v>
      </c>
      <c r="C22" s="21" t="s">
        <v>190</v>
      </c>
      <c r="D22" s="17" t="s">
        <v>237</v>
      </c>
      <c r="E22" s="5" t="s">
        <v>192</v>
      </c>
      <c r="F22" s="6">
        <v>0.466344</v>
      </c>
      <c r="G22" s="6">
        <v>0.466344</v>
      </c>
      <c r="H22" s="19"/>
      <c r="I22" s="19">
        <v>0.466344</v>
      </c>
      <c r="J22" s="19"/>
      <c r="K22" s="19"/>
      <c r="L22" s="6"/>
      <c r="M22" s="19"/>
      <c r="N22" s="19"/>
    </row>
    <row r="23" ht="22.8" customHeight="1" spans="1:14">
      <c r="A23" s="21" t="s">
        <v>193</v>
      </c>
      <c r="B23" s="21" t="s">
        <v>194</v>
      </c>
      <c r="C23" s="21" t="s">
        <v>203</v>
      </c>
      <c r="D23" s="17" t="s">
        <v>237</v>
      </c>
      <c r="E23" s="5" t="s">
        <v>207</v>
      </c>
      <c r="F23" s="6">
        <v>4.430268</v>
      </c>
      <c r="G23" s="6">
        <v>4.430268</v>
      </c>
      <c r="H23" s="19"/>
      <c r="I23" s="19">
        <v>4.430268</v>
      </c>
      <c r="J23" s="19"/>
      <c r="K23" s="19"/>
      <c r="L23" s="6"/>
      <c r="M23" s="19"/>
      <c r="N23" s="19"/>
    </row>
    <row r="24" ht="22.8" customHeight="1" spans="1:14">
      <c r="A24" s="21" t="s">
        <v>197</v>
      </c>
      <c r="B24" s="21" t="s">
        <v>183</v>
      </c>
      <c r="C24" s="21" t="s">
        <v>208</v>
      </c>
      <c r="D24" s="17" t="s">
        <v>237</v>
      </c>
      <c r="E24" s="5" t="s">
        <v>210</v>
      </c>
      <c r="F24" s="6">
        <v>56.7241</v>
      </c>
      <c r="G24" s="6">
        <v>56.7241</v>
      </c>
      <c r="H24" s="19">
        <v>56.7241</v>
      </c>
      <c r="I24" s="19"/>
      <c r="J24" s="19"/>
      <c r="K24" s="19"/>
      <c r="L24" s="6"/>
      <c r="M24" s="19"/>
      <c r="N24" s="19"/>
    </row>
    <row r="25" ht="22.8" customHeight="1" spans="1:14">
      <c r="A25" s="21" t="s">
        <v>202</v>
      </c>
      <c r="B25" s="21" t="s">
        <v>203</v>
      </c>
      <c r="C25" s="21" t="s">
        <v>183</v>
      </c>
      <c r="D25" s="17" t="s">
        <v>237</v>
      </c>
      <c r="E25" s="5" t="s">
        <v>205</v>
      </c>
      <c r="F25" s="6">
        <v>5.596128</v>
      </c>
      <c r="G25" s="6">
        <v>5.596128</v>
      </c>
      <c r="H25" s="19"/>
      <c r="I25" s="19"/>
      <c r="J25" s="19">
        <v>5.596128</v>
      </c>
      <c r="K25" s="19"/>
      <c r="L25" s="6"/>
      <c r="M25" s="19"/>
      <c r="N25" s="19"/>
    </row>
    <row r="26" ht="22.8" customHeight="1" spans="1:14">
      <c r="A26" s="14"/>
      <c r="B26" s="14"/>
      <c r="C26" s="14"/>
      <c r="D26" s="18" t="s">
        <v>161</v>
      </c>
      <c r="E26" s="18" t="s">
        <v>162</v>
      </c>
      <c r="F26" s="25">
        <v>59.49056</v>
      </c>
      <c r="G26" s="25">
        <v>59.49056</v>
      </c>
      <c r="H26" s="25">
        <v>45.2702</v>
      </c>
      <c r="I26" s="25">
        <v>9.78804</v>
      </c>
      <c r="J26" s="25">
        <v>4.43232</v>
      </c>
      <c r="K26" s="25"/>
      <c r="L26" s="25"/>
      <c r="M26" s="25"/>
      <c r="N26" s="25"/>
    </row>
    <row r="27" ht="22.8" customHeight="1" spans="1:14">
      <c r="A27" s="21" t="s">
        <v>186</v>
      </c>
      <c r="B27" s="21" t="s">
        <v>187</v>
      </c>
      <c r="C27" s="21" t="s">
        <v>187</v>
      </c>
      <c r="D27" s="17" t="s">
        <v>238</v>
      </c>
      <c r="E27" s="5" t="s">
        <v>189</v>
      </c>
      <c r="F27" s="6">
        <v>5.90976</v>
      </c>
      <c r="G27" s="6">
        <v>5.90976</v>
      </c>
      <c r="H27" s="19"/>
      <c r="I27" s="19">
        <v>5.90976</v>
      </c>
      <c r="J27" s="19"/>
      <c r="K27" s="19"/>
      <c r="L27" s="6"/>
      <c r="M27" s="19"/>
      <c r="N27" s="19"/>
    </row>
    <row r="28" ht="22.8" customHeight="1" spans="1:14">
      <c r="A28" s="21" t="s">
        <v>186</v>
      </c>
      <c r="B28" s="21" t="s">
        <v>190</v>
      </c>
      <c r="C28" s="21" t="s">
        <v>190</v>
      </c>
      <c r="D28" s="17" t="s">
        <v>238</v>
      </c>
      <c r="E28" s="5" t="s">
        <v>192</v>
      </c>
      <c r="F28" s="6">
        <v>0.36936</v>
      </c>
      <c r="G28" s="6">
        <v>0.36936</v>
      </c>
      <c r="H28" s="19"/>
      <c r="I28" s="19">
        <v>0.36936</v>
      </c>
      <c r="J28" s="19"/>
      <c r="K28" s="19"/>
      <c r="L28" s="6"/>
      <c r="M28" s="19"/>
      <c r="N28" s="19"/>
    </row>
    <row r="29" ht="22.8" customHeight="1" spans="1:14">
      <c r="A29" s="21" t="s">
        <v>193</v>
      </c>
      <c r="B29" s="21" t="s">
        <v>194</v>
      </c>
      <c r="C29" s="21" t="s">
        <v>203</v>
      </c>
      <c r="D29" s="17" t="s">
        <v>238</v>
      </c>
      <c r="E29" s="5" t="s">
        <v>207</v>
      </c>
      <c r="F29" s="6">
        <v>3.50892</v>
      </c>
      <c r="G29" s="6">
        <v>3.50892</v>
      </c>
      <c r="H29" s="19"/>
      <c r="I29" s="19">
        <v>3.50892</v>
      </c>
      <c r="J29" s="19"/>
      <c r="K29" s="19"/>
      <c r="L29" s="6"/>
      <c r="M29" s="19"/>
      <c r="N29" s="19"/>
    </row>
    <row r="30" ht="22.8" customHeight="1" spans="1:14">
      <c r="A30" s="21" t="s">
        <v>197</v>
      </c>
      <c r="B30" s="21" t="s">
        <v>183</v>
      </c>
      <c r="C30" s="21" t="s">
        <v>208</v>
      </c>
      <c r="D30" s="17" t="s">
        <v>238</v>
      </c>
      <c r="E30" s="5" t="s">
        <v>210</v>
      </c>
      <c r="F30" s="6">
        <v>45.2702</v>
      </c>
      <c r="G30" s="6">
        <v>45.2702</v>
      </c>
      <c r="H30" s="19">
        <v>45.2702</v>
      </c>
      <c r="I30" s="19"/>
      <c r="J30" s="19"/>
      <c r="K30" s="19"/>
      <c r="L30" s="6"/>
      <c r="M30" s="19"/>
      <c r="N30" s="19"/>
    </row>
    <row r="31" ht="22.8" customHeight="1" spans="1:14">
      <c r="A31" s="21" t="s">
        <v>202</v>
      </c>
      <c r="B31" s="21" t="s">
        <v>203</v>
      </c>
      <c r="C31" s="21" t="s">
        <v>183</v>
      </c>
      <c r="D31" s="17" t="s">
        <v>238</v>
      </c>
      <c r="E31" s="5" t="s">
        <v>205</v>
      </c>
      <c r="F31" s="6">
        <v>4.43232</v>
      </c>
      <c r="G31" s="6">
        <v>4.43232</v>
      </c>
      <c r="H31" s="19"/>
      <c r="I31" s="19"/>
      <c r="J31" s="19">
        <v>4.43232</v>
      </c>
      <c r="K31" s="19"/>
      <c r="L31" s="6"/>
      <c r="M31" s="19"/>
      <c r="N31" s="19"/>
    </row>
    <row r="32" ht="22.8" customHeight="1" spans="1:14">
      <c r="A32" s="14"/>
      <c r="B32" s="14"/>
      <c r="C32" s="14"/>
      <c r="D32" s="18" t="s">
        <v>163</v>
      </c>
      <c r="E32" s="18" t="s">
        <v>164</v>
      </c>
      <c r="F32" s="25">
        <v>73.57922</v>
      </c>
      <c r="G32" s="25">
        <v>73.57922</v>
      </c>
      <c r="H32" s="25">
        <v>53.5401</v>
      </c>
      <c r="I32" s="25">
        <v>14.867734</v>
      </c>
      <c r="J32" s="25">
        <v>5.171386</v>
      </c>
      <c r="K32" s="25"/>
      <c r="L32" s="25"/>
      <c r="M32" s="25"/>
      <c r="N32" s="25"/>
    </row>
    <row r="33" ht="22.8" customHeight="1" spans="1:14">
      <c r="A33" s="21" t="s">
        <v>186</v>
      </c>
      <c r="B33" s="21" t="s">
        <v>187</v>
      </c>
      <c r="C33" s="21" t="s">
        <v>187</v>
      </c>
      <c r="D33" s="17" t="s">
        <v>239</v>
      </c>
      <c r="E33" s="5" t="s">
        <v>189</v>
      </c>
      <c r="F33" s="6">
        <v>6.895181</v>
      </c>
      <c r="G33" s="6">
        <v>6.895181</v>
      </c>
      <c r="H33" s="19"/>
      <c r="I33" s="19">
        <v>6.895181</v>
      </c>
      <c r="J33" s="19"/>
      <c r="K33" s="19"/>
      <c r="L33" s="6"/>
      <c r="M33" s="19"/>
      <c r="N33" s="19"/>
    </row>
    <row r="34" ht="22.8" customHeight="1" spans="1:14">
      <c r="A34" s="21" t="s">
        <v>186</v>
      </c>
      <c r="B34" s="21" t="s">
        <v>187</v>
      </c>
      <c r="C34" s="21" t="s">
        <v>211</v>
      </c>
      <c r="D34" s="17" t="s">
        <v>239</v>
      </c>
      <c r="E34" s="5" t="s">
        <v>213</v>
      </c>
      <c r="F34" s="6">
        <v>3.44759</v>
      </c>
      <c r="G34" s="6">
        <v>3.44759</v>
      </c>
      <c r="H34" s="19"/>
      <c r="I34" s="19">
        <v>3.44759</v>
      </c>
      <c r="J34" s="19"/>
      <c r="K34" s="19"/>
      <c r="L34" s="6"/>
      <c r="M34" s="19"/>
      <c r="N34" s="19"/>
    </row>
    <row r="35" ht="22.8" customHeight="1" spans="1:14">
      <c r="A35" s="21" t="s">
        <v>186</v>
      </c>
      <c r="B35" s="21" t="s">
        <v>190</v>
      </c>
      <c r="C35" s="21" t="s">
        <v>190</v>
      </c>
      <c r="D35" s="17" t="s">
        <v>239</v>
      </c>
      <c r="E35" s="5" t="s">
        <v>192</v>
      </c>
      <c r="F35" s="6">
        <v>0.430949</v>
      </c>
      <c r="G35" s="6">
        <v>0.430949</v>
      </c>
      <c r="H35" s="19"/>
      <c r="I35" s="19">
        <v>0.430949</v>
      </c>
      <c r="J35" s="19"/>
      <c r="K35" s="19"/>
      <c r="L35" s="6"/>
      <c r="M35" s="19"/>
      <c r="N35" s="19"/>
    </row>
    <row r="36" ht="22.8" customHeight="1" spans="1:14">
      <c r="A36" s="21" t="s">
        <v>193</v>
      </c>
      <c r="B36" s="21" t="s">
        <v>194</v>
      </c>
      <c r="C36" s="21" t="s">
        <v>183</v>
      </c>
      <c r="D36" s="17" t="s">
        <v>239</v>
      </c>
      <c r="E36" s="5" t="s">
        <v>196</v>
      </c>
      <c r="F36" s="6">
        <v>4.094014</v>
      </c>
      <c r="G36" s="6">
        <v>4.094014</v>
      </c>
      <c r="H36" s="19"/>
      <c r="I36" s="19">
        <v>4.094014</v>
      </c>
      <c r="J36" s="19"/>
      <c r="K36" s="19"/>
      <c r="L36" s="6"/>
      <c r="M36" s="19"/>
      <c r="N36" s="19"/>
    </row>
    <row r="37" ht="22.8" customHeight="1" spans="1:14">
      <c r="A37" s="21" t="s">
        <v>197</v>
      </c>
      <c r="B37" s="21" t="s">
        <v>183</v>
      </c>
      <c r="C37" s="21" t="s">
        <v>208</v>
      </c>
      <c r="D37" s="17" t="s">
        <v>239</v>
      </c>
      <c r="E37" s="5" t="s">
        <v>210</v>
      </c>
      <c r="F37" s="6">
        <v>53.5401</v>
      </c>
      <c r="G37" s="6">
        <v>53.5401</v>
      </c>
      <c r="H37" s="19">
        <v>53.5401</v>
      </c>
      <c r="I37" s="19"/>
      <c r="J37" s="19"/>
      <c r="K37" s="19"/>
      <c r="L37" s="6"/>
      <c r="M37" s="19"/>
      <c r="N37" s="19"/>
    </row>
    <row r="38" ht="22.8" customHeight="1" spans="1:14">
      <c r="A38" s="21" t="s">
        <v>202</v>
      </c>
      <c r="B38" s="21" t="s">
        <v>203</v>
      </c>
      <c r="C38" s="21" t="s">
        <v>183</v>
      </c>
      <c r="D38" s="17" t="s">
        <v>239</v>
      </c>
      <c r="E38" s="5" t="s">
        <v>205</v>
      </c>
      <c r="F38" s="6">
        <v>5.171386</v>
      </c>
      <c r="G38" s="6">
        <v>5.171386</v>
      </c>
      <c r="H38" s="19"/>
      <c r="I38" s="19"/>
      <c r="J38" s="19">
        <v>5.171386</v>
      </c>
      <c r="K38" s="19"/>
      <c r="L38" s="6"/>
      <c r="M38" s="19"/>
      <c r="N38" s="19"/>
    </row>
    <row r="39" ht="22.8" customHeight="1" spans="1:14">
      <c r="A39" s="14"/>
      <c r="B39" s="14"/>
      <c r="C39" s="14"/>
      <c r="D39" s="18" t="s">
        <v>165</v>
      </c>
      <c r="E39" s="18" t="s">
        <v>166</v>
      </c>
      <c r="F39" s="25">
        <v>101.186574</v>
      </c>
      <c r="G39" s="25">
        <v>101.186574</v>
      </c>
      <c r="H39" s="25">
        <v>77.1039</v>
      </c>
      <c r="I39" s="25">
        <v>16.576386</v>
      </c>
      <c r="J39" s="25">
        <v>7.506288</v>
      </c>
      <c r="K39" s="25"/>
      <c r="L39" s="25"/>
      <c r="M39" s="25"/>
      <c r="N39" s="25"/>
    </row>
    <row r="40" ht="22.8" customHeight="1" spans="1:14">
      <c r="A40" s="21" t="s">
        <v>186</v>
      </c>
      <c r="B40" s="21" t="s">
        <v>187</v>
      </c>
      <c r="C40" s="21" t="s">
        <v>187</v>
      </c>
      <c r="D40" s="17" t="s">
        <v>240</v>
      </c>
      <c r="E40" s="5" t="s">
        <v>189</v>
      </c>
      <c r="F40" s="6">
        <v>10.008384</v>
      </c>
      <c r="G40" s="6">
        <v>10.008384</v>
      </c>
      <c r="H40" s="19"/>
      <c r="I40" s="19">
        <v>10.008384</v>
      </c>
      <c r="J40" s="19"/>
      <c r="K40" s="19"/>
      <c r="L40" s="6"/>
      <c r="M40" s="19"/>
      <c r="N40" s="19"/>
    </row>
    <row r="41" ht="22.8" customHeight="1" spans="1:14">
      <c r="A41" s="21" t="s">
        <v>186</v>
      </c>
      <c r="B41" s="21" t="s">
        <v>190</v>
      </c>
      <c r="C41" s="21" t="s">
        <v>190</v>
      </c>
      <c r="D41" s="17" t="s">
        <v>240</v>
      </c>
      <c r="E41" s="5" t="s">
        <v>192</v>
      </c>
      <c r="F41" s="6">
        <v>0.625524</v>
      </c>
      <c r="G41" s="6">
        <v>0.625524</v>
      </c>
      <c r="H41" s="19"/>
      <c r="I41" s="19">
        <v>0.625524</v>
      </c>
      <c r="J41" s="19"/>
      <c r="K41" s="19"/>
      <c r="L41" s="6"/>
      <c r="M41" s="19"/>
      <c r="N41" s="19"/>
    </row>
    <row r="42" ht="22.8" customHeight="1" spans="1:14">
      <c r="A42" s="21" t="s">
        <v>193</v>
      </c>
      <c r="B42" s="21" t="s">
        <v>194</v>
      </c>
      <c r="C42" s="21" t="s">
        <v>203</v>
      </c>
      <c r="D42" s="17" t="s">
        <v>240</v>
      </c>
      <c r="E42" s="5" t="s">
        <v>207</v>
      </c>
      <c r="F42" s="6">
        <v>5.942478</v>
      </c>
      <c r="G42" s="6">
        <v>5.942478</v>
      </c>
      <c r="H42" s="19"/>
      <c r="I42" s="19">
        <v>5.942478</v>
      </c>
      <c r="J42" s="19"/>
      <c r="K42" s="19"/>
      <c r="L42" s="6"/>
      <c r="M42" s="19"/>
      <c r="N42" s="19"/>
    </row>
    <row r="43" ht="22.8" customHeight="1" spans="1:14">
      <c r="A43" s="21" t="s">
        <v>197</v>
      </c>
      <c r="B43" s="21" t="s">
        <v>183</v>
      </c>
      <c r="C43" s="21" t="s">
        <v>208</v>
      </c>
      <c r="D43" s="17" t="s">
        <v>240</v>
      </c>
      <c r="E43" s="5" t="s">
        <v>210</v>
      </c>
      <c r="F43" s="6">
        <v>77.1039</v>
      </c>
      <c r="G43" s="6">
        <v>77.1039</v>
      </c>
      <c r="H43" s="19">
        <v>77.1039</v>
      </c>
      <c r="I43" s="19"/>
      <c r="J43" s="19"/>
      <c r="K43" s="19"/>
      <c r="L43" s="6"/>
      <c r="M43" s="19"/>
      <c r="N43" s="19"/>
    </row>
    <row r="44" ht="22.8" customHeight="1" spans="1:14">
      <c r="A44" s="21" t="s">
        <v>202</v>
      </c>
      <c r="B44" s="21" t="s">
        <v>203</v>
      </c>
      <c r="C44" s="21" t="s">
        <v>183</v>
      </c>
      <c r="D44" s="17" t="s">
        <v>240</v>
      </c>
      <c r="E44" s="5" t="s">
        <v>205</v>
      </c>
      <c r="F44" s="6">
        <v>7.506288</v>
      </c>
      <c r="G44" s="6">
        <v>7.506288</v>
      </c>
      <c r="H44" s="19"/>
      <c r="I44" s="19"/>
      <c r="J44" s="19">
        <v>7.506288</v>
      </c>
      <c r="K44" s="19"/>
      <c r="L44" s="6"/>
      <c r="M44" s="19"/>
      <c r="N44" s="19"/>
    </row>
    <row r="45" ht="22.8" customHeight="1" spans="1:14">
      <c r="A45" s="14"/>
      <c r="B45" s="14"/>
      <c r="C45" s="14"/>
      <c r="D45" s="18" t="s">
        <v>167</v>
      </c>
      <c r="E45" s="18" t="s">
        <v>168</v>
      </c>
      <c r="F45" s="25">
        <v>82.14761</v>
      </c>
      <c r="G45" s="25">
        <v>82.14761</v>
      </c>
      <c r="H45" s="25">
        <v>62.0483</v>
      </c>
      <c r="I45" s="25">
        <v>13.83459</v>
      </c>
      <c r="J45" s="25">
        <v>6.26472</v>
      </c>
      <c r="K45" s="25"/>
      <c r="L45" s="25"/>
      <c r="M45" s="25"/>
      <c r="N45" s="25"/>
    </row>
    <row r="46" ht="22.8" customHeight="1" spans="1:14">
      <c r="A46" s="21" t="s">
        <v>186</v>
      </c>
      <c r="B46" s="21" t="s">
        <v>187</v>
      </c>
      <c r="C46" s="21" t="s">
        <v>187</v>
      </c>
      <c r="D46" s="17" t="s">
        <v>241</v>
      </c>
      <c r="E46" s="5" t="s">
        <v>189</v>
      </c>
      <c r="F46" s="6">
        <v>8.35296</v>
      </c>
      <c r="G46" s="6">
        <v>8.35296</v>
      </c>
      <c r="H46" s="19"/>
      <c r="I46" s="19">
        <v>8.35296</v>
      </c>
      <c r="J46" s="19"/>
      <c r="K46" s="19"/>
      <c r="L46" s="6"/>
      <c r="M46" s="19"/>
      <c r="N46" s="19"/>
    </row>
    <row r="47" ht="22.8" customHeight="1" spans="1:14">
      <c r="A47" s="21" t="s">
        <v>186</v>
      </c>
      <c r="B47" s="21" t="s">
        <v>190</v>
      </c>
      <c r="C47" s="21" t="s">
        <v>190</v>
      </c>
      <c r="D47" s="17" t="s">
        <v>241</v>
      </c>
      <c r="E47" s="5" t="s">
        <v>192</v>
      </c>
      <c r="F47" s="6">
        <v>0.52206</v>
      </c>
      <c r="G47" s="6">
        <v>0.52206</v>
      </c>
      <c r="H47" s="19"/>
      <c r="I47" s="19">
        <v>0.52206</v>
      </c>
      <c r="J47" s="19"/>
      <c r="K47" s="19"/>
      <c r="L47" s="6"/>
      <c r="M47" s="19"/>
      <c r="N47" s="19"/>
    </row>
    <row r="48" ht="22.8" customHeight="1" spans="1:14">
      <c r="A48" s="21" t="s">
        <v>193</v>
      </c>
      <c r="B48" s="21" t="s">
        <v>194</v>
      </c>
      <c r="C48" s="21" t="s">
        <v>203</v>
      </c>
      <c r="D48" s="17" t="s">
        <v>241</v>
      </c>
      <c r="E48" s="5" t="s">
        <v>207</v>
      </c>
      <c r="F48" s="6">
        <v>4.95957</v>
      </c>
      <c r="G48" s="6">
        <v>4.95957</v>
      </c>
      <c r="H48" s="19"/>
      <c r="I48" s="19">
        <v>4.95957</v>
      </c>
      <c r="J48" s="19"/>
      <c r="K48" s="19"/>
      <c r="L48" s="6"/>
      <c r="M48" s="19"/>
      <c r="N48" s="19"/>
    </row>
    <row r="49" ht="22.8" customHeight="1" spans="1:14">
      <c r="A49" s="21" t="s">
        <v>197</v>
      </c>
      <c r="B49" s="21" t="s">
        <v>183</v>
      </c>
      <c r="C49" s="21" t="s">
        <v>208</v>
      </c>
      <c r="D49" s="17" t="s">
        <v>241</v>
      </c>
      <c r="E49" s="5" t="s">
        <v>210</v>
      </c>
      <c r="F49" s="6">
        <v>62.0483</v>
      </c>
      <c r="G49" s="6">
        <v>62.0483</v>
      </c>
      <c r="H49" s="19">
        <v>62.0483</v>
      </c>
      <c r="I49" s="19"/>
      <c r="J49" s="19"/>
      <c r="K49" s="19"/>
      <c r="L49" s="6"/>
      <c r="M49" s="19"/>
      <c r="N49" s="19"/>
    </row>
    <row r="50" ht="22.8" customHeight="1" spans="1:14">
      <c r="A50" s="21" t="s">
        <v>202</v>
      </c>
      <c r="B50" s="21" t="s">
        <v>203</v>
      </c>
      <c r="C50" s="21" t="s">
        <v>183</v>
      </c>
      <c r="D50" s="17" t="s">
        <v>241</v>
      </c>
      <c r="E50" s="5" t="s">
        <v>205</v>
      </c>
      <c r="F50" s="6">
        <v>6.26472</v>
      </c>
      <c r="G50" s="6">
        <v>6.26472</v>
      </c>
      <c r="H50" s="19"/>
      <c r="I50" s="19"/>
      <c r="J50" s="19">
        <v>6.26472</v>
      </c>
      <c r="K50" s="19"/>
      <c r="L50" s="6"/>
      <c r="M50" s="19"/>
      <c r="N50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" sqref="U1:V1"/>
    </sheetView>
  </sheetViews>
  <sheetFormatPr defaultColWidth="9.775" defaultRowHeight="13.5"/>
  <cols>
    <col min="1" max="1" width="5" customWidth="1"/>
    <col min="2" max="2" width="5.10833333333333" customWidth="1"/>
    <col min="3" max="3" width="5.66666666666667" customWidth="1"/>
    <col min="4" max="4" width="8" customWidth="1"/>
    <col min="5" max="5" width="20.1083333333333" customWidth="1"/>
    <col min="6" max="6" width="14" customWidth="1"/>
    <col min="7" max="22" width="7.66666666666667" customWidth="1"/>
    <col min="23" max="24" width="9.775" customWidth="1"/>
  </cols>
  <sheetData>
    <row r="1" ht="16.35" customHeight="1" spans="1:22">
      <c r="A1" s="3"/>
      <c r="U1" s="15" t="s">
        <v>363</v>
      </c>
      <c r="V1" s="15"/>
    </row>
    <row r="2" ht="49.95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32</v>
      </c>
      <c r="V3" s="8"/>
    </row>
    <row r="4" ht="26.7" customHeight="1" spans="1:22">
      <c r="A4" s="11" t="s">
        <v>170</v>
      </c>
      <c r="B4" s="11"/>
      <c r="C4" s="11"/>
      <c r="D4" s="11" t="s">
        <v>218</v>
      </c>
      <c r="E4" s="11" t="s">
        <v>219</v>
      </c>
      <c r="F4" s="11" t="s">
        <v>243</v>
      </c>
      <c r="G4" s="11" t="s">
        <v>364</v>
      </c>
      <c r="H4" s="11"/>
      <c r="I4" s="11"/>
      <c r="J4" s="11"/>
      <c r="K4" s="11"/>
      <c r="L4" s="11" t="s">
        <v>365</v>
      </c>
      <c r="M4" s="11"/>
      <c r="N4" s="11"/>
      <c r="O4" s="11"/>
      <c r="P4" s="11"/>
      <c r="Q4" s="11"/>
      <c r="R4" s="11" t="s">
        <v>360</v>
      </c>
      <c r="S4" s="11" t="s">
        <v>366</v>
      </c>
      <c r="T4" s="11"/>
      <c r="U4" s="11"/>
      <c r="V4" s="11"/>
    </row>
    <row r="5" ht="56.1" customHeight="1" spans="1:22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 t="s">
        <v>136</v>
      </c>
      <c r="H5" s="11" t="s">
        <v>367</v>
      </c>
      <c r="I5" s="11" t="s">
        <v>368</v>
      </c>
      <c r="J5" s="11" t="s">
        <v>369</v>
      </c>
      <c r="K5" s="11" t="s">
        <v>370</v>
      </c>
      <c r="L5" s="11" t="s">
        <v>136</v>
      </c>
      <c r="M5" s="11" t="s">
        <v>371</v>
      </c>
      <c r="N5" s="11" t="s">
        <v>372</v>
      </c>
      <c r="O5" s="11" t="s">
        <v>373</v>
      </c>
      <c r="P5" s="11" t="s">
        <v>374</v>
      </c>
      <c r="Q5" s="11" t="s">
        <v>375</v>
      </c>
      <c r="R5" s="11"/>
      <c r="S5" s="11" t="s">
        <v>136</v>
      </c>
      <c r="T5" s="11" t="s">
        <v>376</v>
      </c>
      <c r="U5" s="11" t="s">
        <v>377</v>
      </c>
      <c r="V5" s="11" t="s">
        <v>361</v>
      </c>
    </row>
    <row r="6" ht="22.8" customHeight="1" spans="1:22">
      <c r="A6" s="14"/>
      <c r="B6" s="14"/>
      <c r="C6" s="14"/>
      <c r="D6" s="14"/>
      <c r="E6" s="14" t="s">
        <v>136</v>
      </c>
      <c r="F6" s="13">
        <v>588.74</v>
      </c>
      <c r="G6" s="13">
        <f t="shared" ref="G6:I7" si="0">G7+G13+G19+G25+G31+G38+G44</f>
        <v>444.3138</v>
      </c>
      <c r="H6" s="13">
        <f t="shared" si="0"/>
        <v>244.908</v>
      </c>
      <c r="I6" s="13">
        <f t="shared" si="0"/>
        <v>99.37212</v>
      </c>
      <c r="J6" s="13"/>
      <c r="K6" s="13">
        <f t="shared" ref="K6:M7" si="1">K7+K13+K19+K25+K31+K38+K44</f>
        <v>100.03368</v>
      </c>
      <c r="L6" s="13">
        <f t="shared" si="1"/>
        <v>100.48351</v>
      </c>
      <c r="M6" s="13">
        <f t="shared" si="1"/>
        <v>58.587725</v>
      </c>
      <c r="N6" s="13">
        <v>3.45</v>
      </c>
      <c r="O6" s="13">
        <f t="shared" ref="O6:Q7" si="2">O7+O13+O19+O25+O31+O38+O44</f>
        <v>31.124729</v>
      </c>
      <c r="P6" s="13">
        <f t="shared" si="2"/>
        <v>3.661733</v>
      </c>
      <c r="Q6" s="13">
        <f t="shared" si="2"/>
        <v>3.661733</v>
      </c>
      <c r="R6" s="13">
        <v>43.94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f>F8+F14+F20+F26+F32+F39+F45</f>
        <v>588.738104</v>
      </c>
      <c r="G7" s="13">
        <f t="shared" si="0"/>
        <v>444.3138</v>
      </c>
      <c r="H7" s="13">
        <f t="shared" si="0"/>
        <v>244.908</v>
      </c>
      <c r="I7" s="13">
        <f t="shared" si="0"/>
        <v>99.37212</v>
      </c>
      <c r="J7" s="13"/>
      <c r="K7" s="13">
        <f t="shared" si="1"/>
        <v>100.03368</v>
      </c>
      <c r="L7" s="13">
        <f t="shared" si="1"/>
        <v>100.48351</v>
      </c>
      <c r="M7" s="13">
        <f t="shared" si="1"/>
        <v>58.587725</v>
      </c>
      <c r="N7" s="13">
        <f>N32</f>
        <v>3.44759</v>
      </c>
      <c r="O7" s="13">
        <f t="shared" si="2"/>
        <v>31.124729</v>
      </c>
      <c r="P7" s="13">
        <f t="shared" si="2"/>
        <v>3.661733</v>
      </c>
      <c r="Q7" s="13">
        <f t="shared" si="2"/>
        <v>3.661733</v>
      </c>
      <c r="R7" s="13">
        <f>R8+R14+R20+R26+R32+R39+R45</f>
        <v>43.940794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181</v>
      </c>
      <c r="E8" s="18" t="s">
        <v>156</v>
      </c>
      <c r="F8" s="13">
        <v>150.133136</v>
      </c>
      <c r="G8" s="13">
        <v>113.8532</v>
      </c>
      <c r="H8" s="13">
        <v>65.904</v>
      </c>
      <c r="I8" s="13">
        <v>40.8512</v>
      </c>
      <c r="J8" s="13"/>
      <c r="K8" s="13">
        <v>7.098</v>
      </c>
      <c r="L8" s="13">
        <v>24.971904</v>
      </c>
      <c r="M8" s="13">
        <v>15.077376</v>
      </c>
      <c r="N8" s="13"/>
      <c r="O8" s="13">
        <v>8.009856</v>
      </c>
      <c r="P8" s="13">
        <v>0.942336</v>
      </c>
      <c r="Q8" s="13">
        <v>0.942336</v>
      </c>
      <c r="R8" s="13">
        <v>11.308032</v>
      </c>
      <c r="S8" s="13"/>
      <c r="T8" s="13"/>
      <c r="U8" s="13"/>
      <c r="V8" s="13"/>
    </row>
    <row r="9" ht="22.8" customHeight="1" spans="1:22">
      <c r="A9" s="21" t="s">
        <v>182</v>
      </c>
      <c r="B9" s="21" t="s">
        <v>183</v>
      </c>
      <c r="C9" s="21" t="s">
        <v>183</v>
      </c>
      <c r="D9" s="17" t="s">
        <v>235</v>
      </c>
      <c r="E9" s="5" t="s">
        <v>185</v>
      </c>
      <c r="F9" s="6">
        <v>113.8532</v>
      </c>
      <c r="G9" s="19">
        <v>113.8532</v>
      </c>
      <c r="H9" s="19">
        <v>65.904</v>
      </c>
      <c r="I9" s="19">
        <v>40.8512</v>
      </c>
      <c r="J9" s="19"/>
      <c r="K9" s="19">
        <v>7.098</v>
      </c>
      <c r="L9" s="6"/>
      <c r="M9" s="19"/>
      <c r="N9" s="19"/>
      <c r="O9" s="19"/>
      <c r="P9" s="19"/>
      <c r="Q9" s="19"/>
      <c r="R9" s="19"/>
      <c r="S9" s="13"/>
      <c r="T9" s="13"/>
      <c r="U9" s="13"/>
      <c r="V9" s="13"/>
    </row>
    <row r="10" ht="22.8" customHeight="1" spans="1:22">
      <c r="A10" s="21" t="s">
        <v>186</v>
      </c>
      <c r="B10" s="21" t="s">
        <v>187</v>
      </c>
      <c r="C10" s="21" t="s">
        <v>187</v>
      </c>
      <c r="D10" s="17" t="s">
        <v>235</v>
      </c>
      <c r="E10" s="5" t="s">
        <v>189</v>
      </c>
      <c r="F10" s="6">
        <v>15.077376</v>
      </c>
      <c r="G10" s="19"/>
      <c r="H10" s="19"/>
      <c r="I10" s="19"/>
      <c r="J10" s="19"/>
      <c r="K10" s="19"/>
      <c r="L10" s="6">
        <v>15.077376</v>
      </c>
      <c r="M10" s="19">
        <v>15.077376</v>
      </c>
      <c r="N10" s="19"/>
      <c r="O10" s="19"/>
      <c r="P10" s="19"/>
      <c r="Q10" s="19"/>
      <c r="R10" s="19"/>
      <c r="S10" s="13"/>
      <c r="T10" s="13"/>
      <c r="U10" s="13"/>
      <c r="V10" s="13"/>
    </row>
    <row r="11" ht="22.8" customHeight="1" spans="1:22">
      <c r="A11" s="21" t="s">
        <v>186</v>
      </c>
      <c r="B11" s="21" t="s">
        <v>190</v>
      </c>
      <c r="C11" s="21" t="s">
        <v>190</v>
      </c>
      <c r="D11" s="17" t="s">
        <v>235</v>
      </c>
      <c r="E11" s="5" t="s">
        <v>192</v>
      </c>
      <c r="F11" s="6">
        <v>0.942336</v>
      </c>
      <c r="G11" s="19"/>
      <c r="H11" s="19"/>
      <c r="I11" s="19"/>
      <c r="J11" s="19"/>
      <c r="K11" s="19"/>
      <c r="L11" s="6">
        <v>0.942336</v>
      </c>
      <c r="M11" s="19"/>
      <c r="N11" s="19"/>
      <c r="O11" s="19"/>
      <c r="P11" s="19"/>
      <c r="Q11" s="19">
        <v>0.942336</v>
      </c>
      <c r="R11" s="19"/>
      <c r="S11" s="13"/>
      <c r="T11" s="13"/>
      <c r="U11" s="13"/>
      <c r="V11" s="13"/>
    </row>
    <row r="12" ht="22.8" customHeight="1" spans="1:22">
      <c r="A12" s="21" t="s">
        <v>193</v>
      </c>
      <c r="B12" s="21" t="s">
        <v>194</v>
      </c>
      <c r="C12" s="21" t="s">
        <v>183</v>
      </c>
      <c r="D12" s="17" t="s">
        <v>235</v>
      </c>
      <c r="E12" s="5" t="s">
        <v>196</v>
      </c>
      <c r="F12" s="6">
        <v>8.952192</v>
      </c>
      <c r="G12" s="19"/>
      <c r="H12" s="19"/>
      <c r="I12" s="19"/>
      <c r="J12" s="19"/>
      <c r="K12" s="19"/>
      <c r="L12" s="6">
        <v>8.952192</v>
      </c>
      <c r="M12" s="19"/>
      <c r="N12" s="19"/>
      <c r="O12" s="19">
        <v>8.009856</v>
      </c>
      <c r="P12" s="19">
        <v>0.942336</v>
      </c>
      <c r="Q12" s="19"/>
      <c r="R12" s="19"/>
      <c r="S12" s="13"/>
      <c r="T12" s="13"/>
      <c r="U12" s="13"/>
      <c r="V12" s="13"/>
    </row>
    <row r="13" ht="22.8" customHeight="1" spans="1:22">
      <c r="A13" s="21" t="s">
        <v>202</v>
      </c>
      <c r="B13" s="21" t="s">
        <v>203</v>
      </c>
      <c r="C13" s="21" t="s">
        <v>183</v>
      </c>
      <c r="D13" s="17" t="s">
        <v>235</v>
      </c>
      <c r="E13" s="5" t="s">
        <v>205</v>
      </c>
      <c r="F13" s="6">
        <v>11.308032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11.308032</v>
      </c>
      <c r="S13" s="13"/>
      <c r="T13" s="13"/>
      <c r="U13" s="13"/>
      <c r="V13" s="13"/>
    </row>
    <row r="14" ht="22.8" customHeight="1" spans="1:22">
      <c r="A14" s="14"/>
      <c r="B14" s="14"/>
      <c r="C14" s="14"/>
      <c r="D14" s="18" t="s">
        <v>157</v>
      </c>
      <c r="E14" s="18" t="s">
        <v>158</v>
      </c>
      <c r="F14" s="13">
        <v>47.52266</v>
      </c>
      <c r="G14" s="13">
        <v>35.774</v>
      </c>
      <c r="H14" s="13">
        <v>21.696</v>
      </c>
      <c r="I14" s="13">
        <v>5.258</v>
      </c>
      <c r="J14" s="13"/>
      <c r="K14" s="13">
        <v>8.82</v>
      </c>
      <c r="L14" s="13">
        <v>8.08674</v>
      </c>
      <c r="M14" s="13">
        <v>4.88256</v>
      </c>
      <c r="N14" s="13"/>
      <c r="O14" s="13">
        <v>2.59386</v>
      </c>
      <c r="P14" s="13">
        <v>0.30516</v>
      </c>
      <c r="Q14" s="13">
        <v>0.30516</v>
      </c>
      <c r="R14" s="13">
        <v>3.66192</v>
      </c>
      <c r="S14" s="13"/>
      <c r="T14" s="13"/>
      <c r="U14" s="13"/>
      <c r="V14" s="13"/>
    </row>
    <row r="15" ht="22.8" customHeight="1" spans="1:22">
      <c r="A15" s="21" t="s">
        <v>186</v>
      </c>
      <c r="B15" s="21" t="s">
        <v>187</v>
      </c>
      <c r="C15" s="21" t="s">
        <v>187</v>
      </c>
      <c r="D15" s="17" t="s">
        <v>236</v>
      </c>
      <c r="E15" s="5" t="s">
        <v>189</v>
      </c>
      <c r="F15" s="6">
        <v>4.88256</v>
      </c>
      <c r="G15" s="19"/>
      <c r="H15" s="19"/>
      <c r="I15" s="19"/>
      <c r="J15" s="19"/>
      <c r="K15" s="19"/>
      <c r="L15" s="6">
        <v>4.88256</v>
      </c>
      <c r="M15" s="19">
        <v>4.88256</v>
      </c>
      <c r="N15" s="19"/>
      <c r="O15" s="19"/>
      <c r="P15" s="19"/>
      <c r="Q15" s="19"/>
      <c r="R15" s="19"/>
      <c r="S15" s="6"/>
      <c r="T15" s="19"/>
      <c r="U15" s="19"/>
      <c r="V15" s="19"/>
    </row>
    <row r="16" ht="22.8" customHeight="1" spans="1:22">
      <c r="A16" s="21" t="s">
        <v>186</v>
      </c>
      <c r="B16" s="21" t="s">
        <v>190</v>
      </c>
      <c r="C16" s="21" t="s">
        <v>190</v>
      </c>
      <c r="D16" s="17" t="s">
        <v>236</v>
      </c>
      <c r="E16" s="5" t="s">
        <v>192</v>
      </c>
      <c r="F16" s="6">
        <v>0.30516</v>
      </c>
      <c r="G16" s="19"/>
      <c r="H16" s="19"/>
      <c r="I16" s="19"/>
      <c r="J16" s="19"/>
      <c r="K16" s="19"/>
      <c r="L16" s="6">
        <v>0.30516</v>
      </c>
      <c r="M16" s="19"/>
      <c r="N16" s="19"/>
      <c r="O16" s="19"/>
      <c r="P16" s="19"/>
      <c r="Q16" s="19">
        <v>0.30516</v>
      </c>
      <c r="R16" s="19"/>
      <c r="S16" s="6"/>
      <c r="T16" s="19"/>
      <c r="U16" s="19"/>
      <c r="V16" s="19"/>
    </row>
    <row r="17" ht="22.8" customHeight="1" spans="1:22">
      <c r="A17" s="21" t="s">
        <v>193</v>
      </c>
      <c r="B17" s="21" t="s">
        <v>194</v>
      </c>
      <c r="C17" s="21" t="s">
        <v>203</v>
      </c>
      <c r="D17" s="17" t="s">
        <v>236</v>
      </c>
      <c r="E17" s="5" t="s">
        <v>207</v>
      </c>
      <c r="F17" s="6">
        <v>2.89902</v>
      </c>
      <c r="G17" s="19"/>
      <c r="H17" s="19"/>
      <c r="I17" s="19"/>
      <c r="J17" s="19"/>
      <c r="K17" s="19"/>
      <c r="L17" s="6">
        <v>2.89902</v>
      </c>
      <c r="M17" s="19"/>
      <c r="N17" s="19"/>
      <c r="O17" s="19">
        <v>2.59386</v>
      </c>
      <c r="P17" s="19">
        <v>0.30516</v>
      </c>
      <c r="Q17" s="19"/>
      <c r="R17" s="19"/>
      <c r="S17" s="6"/>
      <c r="T17" s="19"/>
      <c r="U17" s="19"/>
      <c r="V17" s="19"/>
    </row>
    <row r="18" ht="22.8" customHeight="1" spans="1:22">
      <c r="A18" s="21" t="s">
        <v>197</v>
      </c>
      <c r="B18" s="21" t="s">
        <v>183</v>
      </c>
      <c r="C18" s="21" t="s">
        <v>208</v>
      </c>
      <c r="D18" s="17" t="s">
        <v>236</v>
      </c>
      <c r="E18" s="5" t="s">
        <v>210</v>
      </c>
      <c r="F18" s="6">
        <v>35.774</v>
      </c>
      <c r="G18" s="19">
        <v>35.774</v>
      </c>
      <c r="H18" s="19">
        <v>21.696</v>
      </c>
      <c r="I18" s="19">
        <v>5.258</v>
      </c>
      <c r="J18" s="19"/>
      <c r="K18" s="19">
        <v>8.82</v>
      </c>
      <c r="L18" s="6"/>
      <c r="M18" s="19"/>
      <c r="N18" s="19"/>
      <c r="O18" s="19"/>
      <c r="P18" s="19"/>
      <c r="Q18" s="19"/>
      <c r="R18" s="19"/>
      <c r="S18" s="6"/>
      <c r="T18" s="19"/>
      <c r="U18" s="19"/>
      <c r="V18" s="19"/>
    </row>
    <row r="19" ht="22.8" customHeight="1" spans="1:22">
      <c r="A19" s="21" t="s">
        <v>202</v>
      </c>
      <c r="B19" s="21" t="s">
        <v>203</v>
      </c>
      <c r="C19" s="21" t="s">
        <v>183</v>
      </c>
      <c r="D19" s="17" t="s">
        <v>236</v>
      </c>
      <c r="E19" s="5" t="s">
        <v>205</v>
      </c>
      <c r="F19" s="6">
        <v>3.66192</v>
      </c>
      <c r="G19" s="19"/>
      <c r="H19" s="19"/>
      <c r="I19" s="19"/>
      <c r="J19" s="19"/>
      <c r="K19" s="19"/>
      <c r="L19" s="6"/>
      <c r="M19" s="19"/>
      <c r="N19" s="19"/>
      <c r="O19" s="19"/>
      <c r="P19" s="19"/>
      <c r="Q19" s="19"/>
      <c r="R19" s="19">
        <v>3.66192</v>
      </c>
      <c r="S19" s="6"/>
      <c r="T19" s="19"/>
      <c r="U19" s="19"/>
      <c r="V19" s="19"/>
    </row>
    <row r="20" ht="22.8" customHeight="1" spans="1:22">
      <c r="A20" s="14"/>
      <c r="B20" s="14"/>
      <c r="C20" s="14"/>
      <c r="D20" s="18" t="s">
        <v>159</v>
      </c>
      <c r="E20" s="18" t="s">
        <v>160</v>
      </c>
      <c r="F20" s="13">
        <v>74.678344</v>
      </c>
      <c r="G20" s="13">
        <v>56.7241</v>
      </c>
      <c r="H20" s="13">
        <v>31.8972</v>
      </c>
      <c r="I20" s="13">
        <v>10.0897</v>
      </c>
      <c r="J20" s="13"/>
      <c r="K20" s="13">
        <v>14.7372</v>
      </c>
      <c r="L20" s="13">
        <v>12.358116</v>
      </c>
      <c r="M20" s="13">
        <v>7.461504</v>
      </c>
      <c r="N20" s="13"/>
      <c r="O20" s="13">
        <v>3.963924</v>
      </c>
      <c r="P20" s="13">
        <v>0.466344</v>
      </c>
      <c r="Q20" s="13">
        <v>0.466344</v>
      </c>
      <c r="R20" s="13">
        <v>5.596128</v>
      </c>
      <c r="S20" s="13"/>
      <c r="T20" s="13"/>
      <c r="U20" s="13"/>
      <c r="V20" s="13"/>
    </row>
    <row r="21" ht="22.8" customHeight="1" spans="1:22">
      <c r="A21" s="21" t="s">
        <v>186</v>
      </c>
      <c r="B21" s="21" t="s">
        <v>187</v>
      </c>
      <c r="C21" s="21" t="s">
        <v>187</v>
      </c>
      <c r="D21" s="17" t="s">
        <v>237</v>
      </c>
      <c r="E21" s="5" t="s">
        <v>189</v>
      </c>
      <c r="F21" s="6">
        <v>7.461504</v>
      </c>
      <c r="G21" s="19"/>
      <c r="H21" s="19"/>
      <c r="I21" s="19"/>
      <c r="J21" s="19"/>
      <c r="K21" s="19"/>
      <c r="L21" s="6">
        <v>7.461504</v>
      </c>
      <c r="M21" s="19">
        <v>7.461504</v>
      </c>
      <c r="N21" s="19"/>
      <c r="O21" s="19"/>
      <c r="P21" s="19"/>
      <c r="Q21" s="19"/>
      <c r="R21" s="19"/>
      <c r="S21" s="6"/>
      <c r="T21" s="19"/>
      <c r="U21" s="19"/>
      <c r="V21" s="19"/>
    </row>
    <row r="22" ht="22.8" customHeight="1" spans="1:22">
      <c r="A22" s="21" t="s">
        <v>186</v>
      </c>
      <c r="B22" s="21" t="s">
        <v>190</v>
      </c>
      <c r="C22" s="21" t="s">
        <v>190</v>
      </c>
      <c r="D22" s="17" t="s">
        <v>237</v>
      </c>
      <c r="E22" s="5" t="s">
        <v>192</v>
      </c>
      <c r="F22" s="6">
        <v>0.466344</v>
      </c>
      <c r="G22" s="19"/>
      <c r="H22" s="19"/>
      <c r="I22" s="19"/>
      <c r="J22" s="19"/>
      <c r="K22" s="19"/>
      <c r="L22" s="6">
        <v>0.466344</v>
      </c>
      <c r="M22" s="19"/>
      <c r="N22" s="19"/>
      <c r="O22" s="19"/>
      <c r="P22" s="19"/>
      <c r="Q22" s="19">
        <v>0.466344</v>
      </c>
      <c r="R22" s="19"/>
      <c r="S22" s="6"/>
      <c r="T22" s="19"/>
      <c r="U22" s="19"/>
      <c r="V22" s="19"/>
    </row>
    <row r="23" ht="22.8" customHeight="1" spans="1:22">
      <c r="A23" s="21" t="s">
        <v>193</v>
      </c>
      <c r="B23" s="21" t="s">
        <v>194</v>
      </c>
      <c r="C23" s="21" t="s">
        <v>203</v>
      </c>
      <c r="D23" s="17" t="s">
        <v>237</v>
      </c>
      <c r="E23" s="5" t="s">
        <v>207</v>
      </c>
      <c r="F23" s="6">
        <v>4.430268</v>
      </c>
      <c r="G23" s="19"/>
      <c r="H23" s="19"/>
      <c r="I23" s="19"/>
      <c r="J23" s="19"/>
      <c r="K23" s="19"/>
      <c r="L23" s="6">
        <v>4.430268</v>
      </c>
      <c r="M23" s="19"/>
      <c r="N23" s="19"/>
      <c r="O23" s="19">
        <v>3.963924</v>
      </c>
      <c r="P23" s="19">
        <v>0.466344</v>
      </c>
      <c r="Q23" s="19"/>
      <c r="R23" s="19"/>
      <c r="S23" s="6"/>
      <c r="T23" s="19"/>
      <c r="U23" s="19"/>
      <c r="V23" s="19"/>
    </row>
    <row r="24" ht="22.8" customHeight="1" spans="1:22">
      <c r="A24" s="21" t="s">
        <v>197</v>
      </c>
      <c r="B24" s="21" t="s">
        <v>183</v>
      </c>
      <c r="C24" s="21" t="s">
        <v>208</v>
      </c>
      <c r="D24" s="17" t="s">
        <v>237</v>
      </c>
      <c r="E24" s="5" t="s">
        <v>210</v>
      </c>
      <c r="F24" s="6">
        <v>56.7241</v>
      </c>
      <c r="G24" s="19">
        <v>56.7241</v>
      </c>
      <c r="H24" s="19">
        <v>31.8972</v>
      </c>
      <c r="I24" s="19">
        <v>10.0897</v>
      </c>
      <c r="J24" s="19"/>
      <c r="K24" s="19">
        <v>14.7372</v>
      </c>
      <c r="L24" s="6"/>
      <c r="M24" s="19"/>
      <c r="N24" s="19"/>
      <c r="O24" s="19"/>
      <c r="P24" s="19"/>
      <c r="Q24" s="19"/>
      <c r="R24" s="19"/>
      <c r="S24" s="6"/>
      <c r="T24" s="19"/>
      <c r="U24" s="19"/>
      <c r="V24" s="19"/>
    </row>
    <row r="25" ht="22.8" customHeight="1" spans="1:22">
      <c r="A25" s="21" t="s">
        <v>202</v>
      </c>
      <c r="B25" s="21" t="s">
        <v>203</v>
      </c>
      <c r="C25" s="21" t="s">
        <v>183</v>
      </c>
      <c r="D25" s="17" t="s">
        <v>237</v>
      </c>
      <c r="E25" s="5" t="s">
        <v>205</v>
      </c>
      <c r="F25" s="6">
        <v>5.596128</v>
      </c>
      <c r="G25" s="19"/>
      <c r="H25" s="19"/>
      <c r="I25" s="19"/>
      <c r="J25" s="19"/>
      <c r="K25" s="19"/>
      <c r="L25" s="6"/>
      <c r="M25" s="19"/>
      <c r="N25" s="19"/>
      <c r="O25" s="19"/>
      <c r="P25" s="19"/>
      <c r="Q25" s="19"/>
      <c r="R25" s="19">
        <v>5.596128</v>
      </c>
      <c r="S25" s="6"/>
      <c r="T25" s="19"/>
      <c r="U25" s="19"/>
      <c r="V25" s="19"/>
    </row>
    <row r="26" ht="22.8" customHeight="1" spans="1:22">
      <c r="A26" s="14"/>
      <c r="B26" s="14"/>
      <c r="C26" s="14"/>
      <c r="D26" s="18" t="s">
        <v>161</v>
      </c>
      <c r="E26" s="18" t="s">
        <v>162</v>
      </c>
      <c r="F26" s="13">
        <v>59.49056</v>
      </c>
      <c r="G26" s="13">
        <v>45.2702</v>
      </c>
      <c r="H26" s="13">
        <v>24.2664</v>
      </c>
      <c r="I26" s="13">
        <v>8.3342</v>
      </c>
      <c r="J26" s="13"/>
      <c r="K26" s="13">
        <v>12.6696</v>
      </c>
      <c r="L26" s="13">
        <v>9.78804</v>
      </c>
      <c r="M26" s="13">
        <v>5.90976</v>
      </c>
      <c r="N26" s="13"/>
      <c r="O26" s="13">
        <v>3.13956</v>
      </c>
      <c r="P26" s="13">
        <v>0.36936</v>
      </c>
      <c r="Q26" s="13">
        <v>0.36936</v>
      </c>
      <c r="R26" s="13">
        <v>4.43232</v>
      </c>
      <c r="S26" s="13"/>
      <c r="T26" s="13"/>
      <c r="U26" s="13"/>
      <c r="V26" s="13"/>
    </row>
    <row r="27" ht="22.8" customHeight="1" spans="1:22">
      <c r="A27" s="21" t="s">
        <v>186</v>
      </c>
      <c r="B27" s="21" t="s">
        <v>187</v>
      </c>
      <c r="C27" s="21" t="s">
        <v>187</v>
      </c>
      <c r="D27" s="17" t="s">
        <v>238</v>
      </c>
      <c r="E27" s="5" t="s">
        <v>189</v>
      </c>
      <c r="F27" s="6">
        <v>5.90976</v>
      </c>
      <c r="G27" s="19"/>
      <c r="H27" s="19"/>
      <c r="I27" s="19"/>
      <c r="J27" s="19"/>
      <c r="K27" s="19"/>
      <c r="L27" s="6">
        <v>5.90976</v>
      </c>
      <c r="M27" s="19">
        <v>5.90976</v>
      </c>
      <c r="N27" s="19"/>
      <c r="O27" s="19"/>
      <c r="P27" s="19"/>
      <c r="Q27" s="19"/>
      <c r="R27" s="19"/>
      <c r="S27" s="6"/>
      <c r="T27" s="19"/>
      <c r="U27" s="19"/>
      <c r="V27" s="19"/>
    </row>
    <row r="28" ht="22.8" customHeight="1" spans="1:22">
      <c r="A28" s="21" t="s">
        <v>186</v>
      </c>
      <c r="B28" s="21" t="s">
        <v>190</v>
      </c>
      <c r="C28" s="21" t="s">
        <v>190</v>
      </c>
      <c r="D28" s="17" t="s">
        <v>238</v>
      </c>
      <c r="E28" s="5" t="s">
        <v>192</v>
      </c>
      <c r="F28" s="6">
        <v>0.36936</v>
      </c>
      <c r="G28" s="19"/>
      <c r="H28" s="19"/>
      <c r="I28" s="19"/>
      <c r="J28" s="19"/>
      <c r="K28" s="19"/>
      <c r="L28" s="6">
        <v>0.36936</v>
      </c>
      <c r="M28" s="19"/>
      <c r="N28" s="19"/>
      <c r="O28" s="19"/>
      <c r="P28" s="19"/>
      <c r="Q28" s="19">
        <v>0.36936</v>
      </c>
      <c r="R28" s="19"/>
      <c r="S28" s="6"/>
      <c r="T28" s="19"/>
      <c r="U28" s="19"/>
      <c r="V28" s="19"/>
    </row>
    <row r="29" ht="22.8" customHeight="1" spans="1:22">
      <c r="A29" s="21" t="s">
        <v>193</v>
      </c>
      <c r="B29" s="21" t="s">
        <v>194</v>
      </c>
      <c r="C29" s="21" t="s">
        <v>203</v>
      </c>
      <c r="D29" s="17" t="s">
        <v>238</v>
      </c>
      <c r="E29" s="5" t="s">
        <v>207</v>
      </c>
      <c r="F29" s="6">
        <v>3.50892</v>
      </c>
      <c r="G29" s="19"/>
      <c r="H29" s="19"/>
      <c r="I29" s="19"/>
      <c r="J29" s="19"/>
      <c r="K29" s="19"/>
      <c r="L29" s="6">
        <v>3.50892</v>
      </c>
      <c r="M29" s="19"/>
      <c r="N29" s="19"/>
      <c r="O29" s="19">
        <v>3.13956</v>
      </c>
      <c r="P29" s="19">
        <v>0.36936</v>
      </c>
      <c r="Q29" s="19"/>
      <c r="R29" s="19"/>
      <c r="S29" s="6"/>
      <c r="T29" s="19"/>
      <c r="U29" s="19"/>
      <c r="V29" s="19"/>
    </row>
    <row r="30" ht="22.8" customHeight="1" spans="1:22">
      <c r="A30" s="21" t="s">
        <v>197</v>
      </c>
      <c r="B30" s="21" t="s">
        <v>183</v>
      </c>
      <c r="C30" s="21" t="s">
        <v>208</v>
      </c>
      <c r="D30" s="17" t="s">
        <v>238</v>
      </c>
      <c r="E30" s="5" t="s">
        <v>210</v>
      </c>
      <c r="F30" s="6">
        <v>45.2702</v>
      </c>
      <c r="G30" s="19">
        <v>45.2702</v>
      </c>
      <c r="H30" s="19">
        <v>24.2664</v>
      </c>
      <c r="I30" s="19">
        <v>8.3342</v>
      </c>
      <c r="J30" s="19"/>
      <c r="K30" s="19">
        <v>12.6696</v>
      </c>
      <c r="L30" s="6"/>
      <c r="M30" s="19"/>
      <c r="N30" s="19"/>
      <c r="O30" s="19"/>
      <c r="P30" s="19"/>
      <c r="Q30" s="19"/>
      <c r="R30" s="19"/>
      <c r="S30" s="6"/>
      <c r="T30" s="19"/>
      <c r="U30" s="19"/>
      <c r="V30" s="19"/>
    </row>
    <row r="31" ht="22.8" customHeight="1" spans="1:22">
      <c r="A31" s="21" t="s">
        <v>202</v>
      </c>
      <c r="B31" s="21" t="s">
        <v>203</v>
      </c>
      <c r="C31" s="21" t="s">
        <v>183</v>
      </c>
      <c r="D31" s="17" t="s">
        <v>238</v>
      </c>
      <c r="E31" s="5" t="s">
        <v>205</v>
      </c>
      <c r="F31" s="6">
        <v>4.43232</v>
      </c>
      <c r="G31" s="19"/>
      <c r="H31" s="19"/>
      <c r="I31" s="19"/>
      <c r="J31" s="19"/>
      <c r="K31" s="19"/>
      <c r="L31" s="6"/>
      <c r="M31" s="19"/>
      <c r="N31" s="19"/>
      <c r="O31" s="19"/>
      <c r="P31" s="19"/>
      <c r="Q31" s="19"/>
      <c r="R31" s="19">
        <v>4.43232</v>
      </c>
      <c r="S31" s="6"/>
      <c r="T31" s="19"/>
      <c r="U31" s="19"/>
      <c r="V31" s="19"/>
    </row>
    <row r="32" ht="22.8" customHeight="1" spans="1:22">
      <c r="A32" s="14"/>
      <c r="B32" s="14"/>
      <c r="C32" s="14"/>
      <c r="D32" s="18" t="s">
        <v>163</v>
      </c>
      <c r="E32" s="18" t="s">
        <v>164</v>
      </c>
      <c r="F32" s="13">
        <v>73.57922</v>
      </c>
      <c r="G32" s="13">
        <v>53.5401</v>
      </c>
      <c r="H32" s="13">
        <v>28.2636</v>
      </c>
      <c r="I32" s="13">
        <v>10.44522</v>
      </c>
      <c r="J32" s="13"/>
      <c r="K32" s="13">
        <v>14.83128</v>
      </c>
      <c r="L32" s="13">
        <v>14.867734</v>
      </c>
      <c r="M32" s="13">
        <v>6.895181</v>
      </c>
      <c r="N32" s="13">
        <v>3.44759</v>
      </c>
      <c r="O32" s="13">
        <v>3.663065</v>
      </c>
      <c r="P32" s="13">
        <v>0.430949</v>
      </c>
      <c r="Q32" s="13">
        <v>0.430949</v>
      </c>
      <c r="R32" s="13">
        <v>5.171386</v>
      </c>
      <c r="S32" s="13"/>
      <c r="T32" s="13"/>
      <c r="U32" s="13"/>
      <c r="V32" s="13"/>
    </row>
    <row r="33" ht="22.8" customHeight="1" spans="1:22">
      <c r="A33" s="21" t="s">
        <v>186</v>
      </c>
      <c r="B33" s="21" t="s">
        <v>187</v>
      </c>
      <c r="C33" s="21" t="s">
        <v>187</v>
      </c>
      <c r="D33" s="17" t="s">
        <v>239</v>
      </c>
      <c r="E33" s="5" t="s">
        <v>189</v>
      </c>
      <c r="F33" s="6">
        <v>6.895181</v>
      </c>
      <c r="G33" s="19"/>
      <c r="H33" s="19"/>
      <c r="I33" s="19"/>
      <c r="J33" s="19"/>
      <c r="K33" s="19"/>
      <c r="L33" s="6">
        <v>6.895181</v>
      </c>
      <c r="M33" s="19">
        <v>6.895181</v>
      </c>
      <c r="N33" s="19"/>
      <c r="O33" s="19"/>
      <c r="P33" s="19"/>
      <c r="Q33" s="19"/>
      <c r="R33" s="19"/>
      <c r="S33" s="6"/>
      <c r="T33" s="19"/>
      <c r="U33" s="19"/>
      <c r="V33" s="19"/>
    </row>
    <row r="34" ht="22.8" customHeight="1" spans="1:22">
      <c r="A34" s="21" t="s">
        <v>186</v>
      </c>
      <c r="B34" s="21" t="s">
        <v>187</v>
      </c>
      <c r="C34" s="21" t="s">
        <v>211</v>
      </c>
      <c r="D34" s="17" t="s">
        <v>239</v>
      </c>
      <c r="E34" s="5" t="s">
        <v>213</v>
      </c>
      <c r="F34" s="6">
        <v>3.44759</v>
      </c>
      <c r="G34" s="19"/>
      <c r="H34" s="19"/>
      <c r="I34" s="19"/>
      <c r="J34" s="19"/>
      <c r="K34" s="19"/>
      <c r="L34" s="6">
        <v>3.44759</v>
      </c>
      <c r="M34" s="19"/>
      <c r="N34" s="19">
        <v>3.44759</v>
      </c>
      <c r="O34" s="19"/>
      <c r="P34" s="19"/>
      <c r="Q34" s="19"/>
      <c r="R34" s="19"/>
      <c r="S34" s="6"/>
      <c r="T34" s="19"/>
      <c r="U34" s="19"/>
      <c r="V34" s="19"/>
    </row>
    <row r="35" ht="22.8" customHeight="1" spans="1:22">
      <c r="A35" s="21" t="s">
        <v>186</v>
      </c>
      <c r="B35" s="21" t="s">
        <v>190</v>
      </c>
      <c r="C35" s="21" t="s">
        <v>190</v>
      </c>
      <c r="D35" s="17" t="s">
        <v>239</v>
      </c>
      <c r="E35" s="5" t="s">
        <v>192</v>
      </c>
      <c r="F35" s="6">
        <v>0.430949</v>
      </c>
      <c r="G35" s="19"/>
      <c r="H35" s="19"/>
      <c r="I35" s="19"/>
      <c r="J35" s="19"/>
      <c r="K35" s="19"/>
      <c r="L35" s="6">
        <v>0.430949</v>
      </c>
      <c r="M35" s="19"/>
      <c r="N35" s="19"/>
      <c r="O35" s="19"/>
      <c r="P35" s="19"/>
      <c r="Q35" s="19">
        <v>0.430949</v>
      </c>
      <c r="R35" s="19"/>
      <c r="S35" s="6"/>
      <c r="T35" s="19"/>
      <c r="U35" s="19"/>
      <c r="V35" s="19"/>
    </row>
    <row r="36" ht="22.8" customHeight="1" spans="1:22">
      <c r="A36" s="21" t="s">
        <v>193</v>
      </c>
      <c r="B36" s="21" t="s">
        <v>194</v>
      </c>
      <c r="C36" s="21" t="s">
        <v>183</v>
      </c>
      <c r="D36" s="17" t="s">
        <v>239</v>
      </c>
      <c r="E36" s="5" t="s">
        <v>196</v>
      </c>
      <c r="F36" s="6">
        <v>4.094014</v>
      </c>
      <c r="G36" s="19"/>
      <c r="H36" s="19"/>
      <c r="I36" s="19"/>
      <c r="J36" s="19"/>
      <c r="K36" s="19"/>
      <c r="L36" s="6">
        <v>4.094014</v>
      </c>
      <c r="M36" s="19"/>
      <c r="N36" s="19"/>
      <c r="O36" s="19">
        <v>3.663065</v>
      </c>
      <c r="P36" s="19">
        <v>0.430949</v>
      </c>
      <c r="Q36" s="19"/>
      <c r="R36" s="19"/>
      <c r="S36" s="6"/>
      <c r="T36" s="19"/>
      <c r="U36" s="19"/>
      <c r="V36" s="19"/>
    </row>
    <row r="37" ht="22.8" customHeight="1" spans="1:22">
      <c r="A37" s="21" t="s">
        <v>197</v>
      </c>
      <c r="B37" s="21" t="s">
        <v>183</v>
      </c>
      <c r="C37" s="21" t="s">
        <v>208</v>
      </c>
      <c r="D37" s="17" t="s">
        <v>239</v>
      </c>
      <c r="E37" s="5" t="s">
        <v>210</v>
      </c>
      <c r="F37" s="6">
        <v>53.5401</v>
      </c>
      <c r="G37" s="19">
        <v>53.5401</v>
      </c>
      <c r="H37" s="19">
        <v>28.2636</v>
      </c>
      <c r="I37" s="19">
        <v>10.44522</v>
      </c>
      <c r="J37" s="19"/>
      <c r="K37" s="19">
        <v>14.83128</v>
      </c>
      <c r="L37" s="6"/>
      <c r="M37" s="19"/>
      <c r="N37" s="19"/>
      <c r="O37" s="19"/>
      <c r="P37" s="19"/>
      <c r="Q37" s="19"/>
      <c r="R37" s="19"/>
      <c r="S37" s="6"/>
      <c r="T37" s="19"/>
      <c r="U37" s="19"/>
      <c r="V37" s="19"/>
    </row>
    <row r="38" ht="22.8" customHeight="1" spans="1:22">
      <c r="A38" s="21" t="s">
        <v>202</v>
      </c>
      <c r="B38" s="21" t="s">
        <v>203</v>
      </c>
      <c r="C38" s="21" t="s">
        <v>183</v>
      </c>
      <c r="D38" s="17" t="s">
        <v>239</v>
      </c>
      <c r="E38" s="5" t="s">
        <v>205</v>
      </c>
      <c r="F38" s="6">
        <v>5.171386</v>
      </c>
      <c r="G38" s="19"/>
      <c r="H38" s="19"/>
      <c r="I38" s="19"/>
      <c r="J38" s="19"/>
      <c r="K38" s="19"/>
      <c r="L38" s="6"/>
      <c r="M38" s="19"/>
      <c r="N38" s="19"/>
      <c r="O38" s="19"/>
      <c r="P38" s="19"/>
      <c r="Q38" s="19"/>
      <c r="R38" s="19">
        <v>5.171386</v>
      </c>
      <c r="S38" s="6"/>
      <c r="T38" s="19"/>
      <c r="U38" s="19"/>
      <c r="V38" s="19"/>
    </row>
    <row r="39" ht="22.8" customHeight="1" spans="1:22">
      <c r="A39" s="14"/>
      <c r="B39" s="14"/>
      <c r="C39" s="14"/>
      <c r="D39" s="18" t="s">
        <v>165</v>
      </c>
      <c r="E39" s="18" t="s">
        <v>166</v>
      </c>
      <c r="F39" s="13">
        <v>101.186574</v>
      </c>
      <c r="G39" s="13">
        <v>77.1039</v>
      </c>
      <c r="H39" s="13">
        <v>40.6404</v>
      </c>
      <c r="I39" s="13">
        <v>14.5515</v>
      </c>
      <c r="J39" s="13"/>
      <c r="K39" s="13">
        <v>21.912</v>
      </c>
      <c r="L39" s="13">
        <v>16.576386</v>
      </c>
      <c r="M39" s="13">
        <v>10.008384</v>
      </c>
      <c r="N39" s="13"/>
      <c r="O39" s="13">
        <v>5.316954</v>
      </c>
      <c r="P39" s="13">
        <v>0.625524</v>
      </c>
      <c r="Q39" s="13">
        <v>0.625524</v>
      </c>
      <c r="R39" s="13">
        <v>7.506288</v>
      </c>
      <c r="S39" s="13"/>
      <c r="T39" s="13"/>
      <c r="U39" s="13"/>
      <c r="V39" s="13"/>
    </row>
    <row r="40" ht="22.8" customHeight="1" spans="1:22">
      <c r="A40" s="21" t="s">
        <v>186</v>
      </c>
      <c r="B40" s="21" t="s">
        <v>187</v>
      </c>
      <c r="C40" s="21" t="s">
        <v>187</v>
      </c>
      <c r="D40" s="17" t="s">
        <v>240</v>
      </c>
      <c r="E40" s="5" t="s">
        <v>189</v>
      </c>
      <c r="F40" s="6">
        <v>10.008384</v>
      </c>
      <c r="G40" s="19"/>
      <c r="H40" s="19"/>
      <c r="I40" s="19"/>
      <c r="J40" s="19"/>
      <c r="K40" s="19"/>
      <c r="L40" s="6">
        <v>10.008384</v>
      </c>
      <c r="M40" s="19">
        <v>10.008384</v>
      </c>
      <c r="N40" s="19"/>
      <c r="O40" s="19"/>
      <c r="P40" s="19"/>
      <c r="Q40" s="19"/>
      <c r="R40" s="19"/>
      <c r="S40" s="6"/>
      <c r="T40" s="19"/>
      <c r="U40" s="19"/>
      <c r="V40" s="19"/>
    </row>
    <row r="41" ht="22.8" customHeight="1" spans="1:22">
      <c r="A41" s="21" t="s">
        <v>186</v>
      </c>
      <c r="B41" s="21" t="s">
        <v>190</v>
      </c>
      <c r="C41" s="21" t="s">
        <v>190</v>
      </c>
      <c r="D41" s="17" t="s">
        <v>240</v>
      </c>
      <c r="E41" s="5" t="s">
        <v>192</v>
      </c>
      <c r="F41" s="6">
        <v>0.625524</v>
      </c>
      <c r="G41" s="19"/>
      <c r="H41" s="19"/>
      <c r="I41" s="19"/>
      <c r="J41" s="19"/>
      <c r="K41" s="19"/>
      <c r="L41" s="6">
        <v>0.625524</v>
      </c>
      <c r="M41" s="19"/>
      <c r="N41" s="19"/>
      <c r="O41" s="19"/>
      <c r="P41" s="19"/>
      <c r="Q41" s="19">
        <v>0.625524</v>
      </c>
      <c r="R41" s="19"/>
      <c r="S41" s="6"/>
      <c r="T41" s="19"/>
      <c r="U41" s="19"/>
      <c r="V41" s="19"/>
    </row>
    <row r="42" ht="22.8" customHeight="1" spans="1:22">
      <c r="A42" s="21" t="s">
        <v>193</v>
      </c>
      <c r="B42" s="21" t="s">
        <v>194</v>
      </c>
      <c r="C42" s="21" t="s">
        <v>203</v>
      </c>
      <c r="D42" s="17" t="s">
        <v>240</v>
      </c>
      <c r="E42" s="5" t="s">
        <v>207</v>
      </c>
      <c r="F42" s="6">
        <v>5.942478</v>
      </c>
      <c r="G42" s="19"/>
      <c r="H42" s="19"/>
      <c r="I42" s="19"/>
      <c r="J42" s="19"/>
      <c r="K42" s="19"/>
      <c r="L42" s="6">
        <v>5.942478</v>
      </c>
      <c r="M42" s="19"/>
      <c r="N42" s="19"/>
      <c r="O42" s="19">
        <v>5.316954</v>
      </c>
      <c r="P42" s="19">
        <v>0.625524</v>
      </c>
      <c r="Q42" s="19"/>
      <c r="R42" s="19"/>
      <c r="S42" s="6"/>
      <c r="T42" s="19"/>
      <c r="U42" s="19"/>
      <c r="V42" s="19"/>
    </row>
    <row r="43" ht="22.8" customHeight="1" spans="1:22">
      <c r="A43" s="21" t="s">
        <v>197</v>
      </c>
      <c r="B43" s="21" t="s">
        <v>183</v>
      </c>
      <c r="C43" s="21" t="s">
        <v>208</v>
      </c>
      <c r="D43" s="17" t="s">
        <v>240</v>
      </c>
      <c r="E43" s="5" t="s">
        <v>210</v>
      </c>
      <c r="F43" s="6">
        <v>77.1039</v>
      </c>
      <c r="G43" s="19">
        <v>77.1039</v>
      </c>
      <c r="H43" s="19">
        <v>40.6404</v>
      </c>
      <c r="I43" s="19">
        <v>14.5515</v>
      </c>
      <c r="J43" s="19"/>
      <c r="K43" s="19">
        <v>21.912</v>
      </c>
      <c r="L43" s="6"/>
      <c r="M43" s="19"/>
      <c r="N43" s="19"/>
      <c r="O43" s="19"/>
      <c r="P43" s="19"/>
      <c r="Q43" s="19"/>
      <c r="R43" s="19"/>
      <c r="S43" s="6"/>
      <c r="T43" s="19"/>
      <c r="U43" s="19"/>
      <c r="V43" s="19"/>
    </row>
    <row r="44" ht="22.8" customHeight="1" spans="1:22">
      <c r="A44" s="21" t="s">
        <v>202</v>
      </c>
      <c r="B44" s="21" t="s">
        <v>203</v>
      </c>
      <c r="C44" s="21" t="s">
        <v>183</v>
      </c>
      <c r="D44" s="17" t="s">
        <v>240</v>
      </c>
      <c r="E44" s="5" t="s">
        <v>205</v>
      </c>
      <c r="F44" s="6">
        <v>7.506288</v>
      </c>
      <c r="G44" s="19"/>
      <c r="H44" s="19"/>
      <c r="I44" s="19"/>
      <c r="J44" s="19"/>
      <c r="K44" s="19"/>
      <c r="L44" s="6"/>
      <c r="M44" s="19"/>
      <c r="N44" s="19"/>
      <c r="O44" s="19"/>
      <c r="P44" s="19"/>
      <c r="Q44" s="19"/>
      <c r="R44" s="19">
        <v>7.506288</v>
      </c>
      <c r="S44" s="6"/>
      <c r="T44" s="19"/>
      <c r="U44" s="19"/>
      <c r="V44" s="19"/>
    </row>
    <row r="45" ht="22.8" customHeight="1" spans="1:22">
      <c r="A45" s="14"/>
      <c r="B45" s="14"/>
      <c r="C45" s="14"/>
      <c r="D45" s="18" t="s">
        <v>167</v>
      </c>
      <c r="E45" s="18" t="s">
        <v>168</v>
      </c>
      <c r="F45" s="13">
        <v>82.14761</v>
      </c>
      <c r="G45" s="13">
        <v>62.0483</v>
      </c>
      <c r="H45" s="13">
        <v>32.2404</v>
      </c>
      <c r="I45" s="13">
        <v>9.8423</v>
      </c>
      <c r="J45" s="13"/>
      <c r="K45" s="13">
        <v>19.9656</v>
      </c>
      <c r="L45" s="13">
        <v>13.83459</v>
      </c>
      <c r="M45" s="13">
        <v>8.35296</v>
      </c>
      <c r="N45" s="13"/>
      <c r="O45" s="13">
        <v>4.43751</v>
      </c>
      <c r="P45" s="13">
        <v>0.52206</v>
      </c>
      <c r="Q45" s="13">
        <v>0.52206</v>
      </c>
      <c r="R45" s="13">
        <v>6.26472</v>
      </c>
      <c r="S45" s="13"/>
      <c r="T45" s="13"/>
      <c r="U45" s="13"/>
      <c r="V45" s="13"/>
    </row>
    <row r="46" ht="22.8" customHeight="1" spans="1:22">
      <c r="A46" s="21" t="s">
        <v>186</v>
      </c>
      <c r="B46" s="21" t="s">
        <v>187</v>
      </c>
      <c r="C46" s="21" t="s">
        <v>187</v>
      </c>
      <c r="D46" s="17" t="s">
        <v>241</v>
      </c>
      <c r="E46" s="5" t="s">
        <v>189</v>
      </c>
      <c r="F46" s="6">
        <v>8.35296</v>
      </c>
      <c r="G46" s="19"/>
      <c r="H46" s="19"/>
      <c r="I46" s="19"/>
      <c r="J46" s="19"/>
      <c r="K46" s="19"/>
      <c r="L46" s="6">
        <v>8.35296</v>
      </c>
      <c r="M46" s="19">
        <v>8.35296</v>
      </c>
      <c r="N46" s="19"/>
      <c r="O46" s="19"/>
      <c r="P46" s="19"/>
      <c r="Q46" s="19"/>
      <c r="R46" s="19"/>
      <c r="S46" s="6"/>
      <c r="T46" s="19"/>
      <c r="U46" s="19"/>
      <c r="V46" s="19"/>
    </row>
    <row r="47" ht="22.8" customHeight="1" spans="1:22">
      <c r="A47" s="21" t="s">
        <v>186</v>
      </c>
      <c r="B47" s="21" t="s">
        <v>190</v>
      </c>
      <c r="C47" s="21" t="s">
        <v>190</v>
      </c>
      <c r="D47" s="17" t="s">
        <v>241</v>
      </c>
      <c r="E47" s="5" t="s">
        <v>192</v>
      </c>
      <c r="F47" s="6">
        <v>0.52206</v>
      </c>
      <c r="G47" s="19"/>
      <c r="H47" s="19"/>
      <c r="I47" s="19"/>
      <c r="J47" s="19"/>
      <c r="K47" s="19"/>
      <c r="L47" s="6">
        <v>0.52206</v>
      </c>
      <c r="M47" s="19"/>
      <c r="N47" s="19"/>
      <c r="O47" s="19"/>
      <c r="P47" s="19"/>
      <c r="Q47" s="19">
        <v>0.52206</v>
      </c>
      <c r="R47" s="19"/>
      <c r="S47" s="6"/>
      <c r="T47" s="19"/>
      <c r="U47" s="19"/>
      <c r="V47" s="19"/>
    </row>
    <row r="48" ht="22.8" customHeight="1" spans="1:22">
      <c r="A48" s="21" t="s">
        <v>193</v>
      </c>
      <c r="B48" s="21" t="s">
        <v>194</v>
      </c>
      <c r="C48" s="21" t="s">
        <v>203</v>
      </c>
      <c r="D48" s="17" t="s">
        <v>241</v>
      </c>
      <c r="E48" s="5" t="s">
        <v>207</v>
      </c>
      <c r="F48" s="6">
        <v>4.95957</v>
      </c>
      <c r="G48" s="19"/>
      <c r="H48" s="19"/>
      <c r="I48" s="19"/>
      <c r="J48" s="19"/>
      <c r="K48" s="19"/>
      <c r="L48" s="6">
        <v>4.95957</v>
      </c>
      <c r="M48" s="19"/>
      <c r="N48" s="19"/>
      <c r="O48" s="19">
        <v>4.43751</v>
      </c>
      <c r="P48" s="19">
        <v>0.52206</v>
      </c>
      <c r="Q48" s="19"/>
      <c r="R48" s="19"/>
      <c r="S48" s="6"/>
      <c r="T48" s="19"/>
      <c r="U48" s="19"/>
      <c r="V48" s="19"/>
    </row>
    <row r="49" ht="22.8" customHeight="1" spans="1:22">
      <c r="A49" s="21" t="s">
        <v>197</v>
      </c>
      <c r="B49" s="21" t="s">
        <v>183</v>
      </c>
      <c r="C49" s="21" t="s">
        <v>208</v>
      </c>
      <c r="D49" s="17" t="s">
        <v>241</v>
      </c>
      <c r="E49" s="5" t="s">
        <v>210</v>
      </c>
      <c r="F49" s="6">
        <v>62.0483</v>
      </c>
      <c r="G49" s="19">
        <v>62.0483</v>
      </c>
      <c r="H49" s="19">
        <v>32.2404</v>
      </c>
      <c r="I49" s="19">
        <v>9.8423</v>
      </c>
      <c r="J49" s="19"/>
      <c r="K49" s="19">
        <v>19.9656</v>
      </c>
      <c r="L49" s="6"/>
      <c r="M49" s="19"/>
      <c r="N49" s="19"/>
      <c r="O49" s="19"/>
      <c r="P49" s="19"/>
      <c r="Q49" s="19"/>
      <c r="R49" s="19"/>
      <c r="S49" s="6"/>
      <c r="T49" s="19"/>
      <c r="U49" s="19"/>
      <c r="V49" s="19"/>
    </row>
    <row r="50" ht="22.8" customHeight="1" spans="1:22">
      <c r="A50" s="21" t="s">
        <v>202</v>
      </c>
      <c r="B50" s="21" t="s">
        <v>203</v>
      </c>
      <c r="C50" s="21" t="s">
        <v>183</v>
      </c>
      <c r="D50" s="17" t="s">
        <v>241</v>
      </c>
      <c r="E50" s="5" t="s">
        <v>205</v>
      </c>
      <c r="F50" s="6">
        <v>6.26472</v>
      </c>
      <c r="G50" s="19"/>
      <c r="H50" s="19"/>
      <c r="I50" s="19"/>
      <c r="J50" s="19"/>
      <c r="K50" s="19"/>
      <c r="L50" s="6"/>
      <c r="M50" s="19"/>
      <c r="N50" s="19"/>
      <c r="O50" s="19"/>
      <c r="P50" s="19"/>
      <c r="Q50" s="19"/>
      <c r="R50" s="19">
        <v>6.26472</v>
      </c>
      <c r="S50" s="6"/>
      <c r="T50" s="19"/>
      <c r="U50" s="19"/>
      <c r="V50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9.775" defaultRowHeight="13.5"/>
  <cols>
    <col min="1" max="1" width="4.775" customWidth="1"/>
    <col min="2" max="2" width="5.775" customWidth="1"/>
    <col min="3" max="3" width="7.55833333333333" customWidth="1"/>
    <col min="4" max="4" width="12.4416666666667" customWidth="1"/>
    <col min="5" max="5" width="29.8916666666667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916666666667" customWidth="1"/>
    <col min="11" max="11" width="11.5583333333333" customWidth="1"/>
    <col min="12" max="13" width="9.775" customWidth="1"/>
  </cols>
  <sheetData>
    <row r="1" ht="16.35" customHeight="1" spans="1:11">
      <c r="A1" s="3"/>
      <c r="K1" s="15" t="s">
        <v>378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23.25" customHeight="1" spans="1:11">
      <c r="A4" s="11" t="s">
        <v>170</v>
      </c>
      <c r="B4" s="11"/>
      <c r="C4" s="11"/>
      <c r="D4" s="11" t="s">
        <v>218</v>
      </c>
      <c r="E4" s="11" t="s">
        <v>219</v>
      </c>
      <c r="F4" s="11" t="s">
        <v>379</v>
      </c>
      <c r="G4" s="11" t="s">
        <v>380</v>
      </c>
      <c r="H4" s="11" t="s">
        <v>381</v>
      </c>
      <c r="I4" s="11" t="s">
        <v>382</v>
      </c>
      <c r="J4" s="11" t="s">
        <v>383</v>
      </c>
      <c r="K4" s="11" t="s">
        <v>384</v>
      </c>
    </row>
    <row r="5" ht="23.25" customHeight="1" spans="1:11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9.775" defaultRowHeight="13.5"/>
  <cols>
    <col min="1" max="1" width="4.775" customWidth="1"/>
    <col min="2" max="2" width="5.44166666666667" customWidth="1"/>
    <col min="3" max="3" width="6" customWidth="1"/>
    <col min="4" max="4" width="9.775" customWidth="1"/>
    <col min="5" max="5" width="20.1083333333333" customWidth="1"/>
    <col min="6" max="18" width="7.66666666666667" customWidth="1"/>
    <col min="19" max="20" width="9.775" customWidth="1"/>
  </cols>
  <sheetData>
    <row r="1" ht="16.35" customHeight="1" spans="1:18">
      <c r="A1" s="3"/>
      <c r="Q1" s="15" t="s">
        <v>385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32</v>
      </c>
      <c r="R3" s="8"/>
    </row>
    <row r="4" ht="24.15" customHeight="1" spans="1:18">
      <c r="A4" s="11" t="s">
        <v>170</v>
      </c>
      <c r="B4" s="11"/>
      <c r="C4" s="11"/>
      <c r="D4" s="11" t="s">
        <v>218</v>
      </c>
      <c r="E4" s="11" t="s">
        <v>219</v>
      </c>
      <c r="F4" s="11" t="s">
        <v>379</v>
      </c>
      <c r="G4" s="11" t="s">
        <v>386</v>
      </c>
      <c r="H4" s="11" t="s">
        <v>387</v>
      </c>
      <c r="I4" s="11" t="s">
        <v>388</v>
      </c>
      <c r="J4" s="11" t="s">
        <v>389</v>
      </c>
      <c r="K4" s="11" t="s">
        <v>390</v>
      </c>
      <c r="L4" s="11" t="s">
        <v>391</v>
      </c>
      <c r="M4" s="11" t="s">
        <v>392</v>
      </c>
      <c r="N4" s="11" t="s">
        <v>381</v>
      </c>
      <c r="O4" s="11" t="s">
        <v>393</v>
      </c>
      <c r="P4" s="11" t="s">
        <v>394</v>
      </c>
      <c r="Q4" s="11" t="s">
        <v>382</v>
      </c>
      <c r="R4" s="11" t="s">
        <v>384</v>
      </c>
    </row>
    <row r="5" ht="21.6" customHeight="1" spans="1:18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S1" sqref="S1:T1"/>
    </sheetView>
  </sheetViews>
  <sheetFormatPr defaultColWidth="9.775" defaultRowHeight="13.5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916666666667" customWidth="1"/>
    <col min="6" max="6" width="9.66666666666667" customWidth="1"/>
    <col min="7" max="7" width="8.44166666666667" customWidth="1"/>
    <col min="8" max="17" width="7.225" customWidth="1"/>
    <col min="18" max="18" width="8.55833333333333" customWidth="1"/>
    <col min="19" max="20" width="7.225" customWidth="1"/>
    <col min="21" max="22" width="9.775" customWidth="1"/>
  </cols>
  <sheetData>
    <row r="1" ht="16.35" customHeight="1" spans="1:20">
      <c r="A1" s="3"/>
      <c r="S1" s="15" t="s">
        <v>395</v>
      </c>
      <c r="T1" s="15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8.5" customHeight="1" spans="1:20">
      <c r="A4" s="11" t="s">
        <v>170</v>
      </c>
      <c r="B4" s="11"/>
      <c r="C4" s="11"/>
      <c r="D4" s="11" t="s">
        <v>218</v>
      </c>
      <c r="E4" s="11" t="s">
        <v>219</v>
      </c>
      <c r="F4" s="11" t="s">
        <v>379</v>
      </c>
      <c r="G4" s="11" t="s">
        <v>222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225</v>
      </c>
      <c r="S4" s="11"/>
      <c r="T4" s="11"/>
    </row>
    <row r="5" ht="36.15" customHeight="1" spans="1:20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 t="s">
        <v>136</v>
      </c>
      <c r="H5" s="11" t="s">
        <v>396</v>
      </c>
      <c r="I5" s="11" t="s">
        <v>397</v>
      </c>
      <c r="J5" s="11" t="s">
        <v>398</v>
      </c>
      <c r="K5" s="11" t="s">
        <v>399</v>
      </c>
      <c r="L5" s="11" t="s">
        <v>400</v>
      </c>
      <c r="M5" s="11" t="s">
        <v>401</v>
      </c>
      <c r="N5" s="11" t="s">
        <v>402</v>
      </c>
      <c r="O5" s="11" t="s">
        <v>403</v>
      </c>
      <c r="P5" s="11" t="s">
        <v>404</v>
      </c>
      <c r="Q5" s="11" t="s">
        <v>405</v>
      </c>
      <c r="R5" s="11" t="s">
        <v>136</v>
      </c>
      <c r="S5" s="11" t="s">
        <v>331</v>
      </c>
      <c r="T5" s="11" t="s">
        <v>362</v>
      </c>
    </row>
    <row r="6" ht="22.8" customHeight="1" spans="1:20">
      <c r="A6" s="14"/>
      <c r="B6" s="14"/>
      <c r="C6" s="14"/>
      <c r="D6" s="14"/>
      <c r="E6" s="14" t="s">
        <v>136</v>
      </c>
      <c r="F6" s="25">
        <v>64.58</v>
      </c>
      <c r="G6" s="25">
        <v>64.58</v>
      </c>
      <c r="H6" s="25">
        <v>59.39</v>
      </c>
      <c r="I6" s="25"/>
      <c r="J6" s="25">
        <v>1.47</v>
      </c>
      <c r="K6" s="25"/>
      <c r="L6" s="25"/>
      <c r="M6" s="25">
        <v>2.07</v>
      </c>
      <c r="N6" s="25"/>
      <c r="O6" s="25"/>
      <c r="P6" s="25">
        <v>0.83</v>
      </c>
      <c r="Q6" s="25">
        <v>0.83</v>
      </c>
      <c r="R6" s="25"/>
      <c r="S6" s="25"/>
      <c r="T6" s="25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5">
        <f>48.816+F8</f>
        <v>64.584</v>
      </c>
      <c r="G7" s="25">
        <f>48.816+G8</f>
        <v>64.584</v>
      </c>
      <c r="H7" s="25">
        <f>44.974+H8</f>
        <v>59.386</v>
      </c>
      <c r="I7" s="25"/>
      <c r="J7" s="25">
        <f>1.088+J8</f>
        <v>1.472</v>
      </c>
      <c r="K7" s="25"/>
      <c r="L7" s="25"/>
      <c r="M7" s="25">
        <f>1.53+M8</f>
        <v>2.07</v>
      </c>
      <c r="N7" s="25"/>
      <c r="O7" s="25"/>
      <c r="P7" s="25">
        <f>0.612+P8</f>
        <v>0.828</v>
      </c>
      <c r="Q7" s="25">
        <f>0.612+Q8</f>
        <v>0.828</v>
      </c>
      <c r="R7" s="25"/>
      <c r="S7" s="25"/>
      <c r="T7" s="25"/>
    </row>
    <row r="8" ht="22.8" customHeight="1" spans="1:20">
      <c r="A8" s="14"/>
      <c r="B8" s="14"/>
      <c r="C8" s="14"/>
      <c r="D8" s="18" t="s">
        <v>181</v>
      </c>
      <c r="E8" s="18" t="s">
        <v>156</v>
      </c>
      <c r="F8" s="25">
        <v>15.768</v>
      </c>
      <c r="G8" s="25">
        <v>15.768</v>
      </c>
      <c r="H8" s="25">
        <v>14.412</v>
      </c>
      <c r="I8" s="25"/>
      <c r="J8" s="25">
        <v>0.384</v>
      </c>
      <c r="K8" s="25"/>
      <c r="L8" s="25"/>
      <c r="M8" s="25">
        <v>0.54</v>
      </c>
      <c r="N8" s="25"/>
      <c r="O8" s="25"/>
      <c r="P8" s="25">
        <v>0.216</v>
      </c>
      <c r="Q8" s="25">
        <v>0.216</v>
      </c>
      <c r="R8" s="25"/>
      <c r="S8" s="25"/>
      <c r="T8" s="25"/>
    </row>
    <row r="9" ht="22.8" customHeight="1" spans="1:20">
      <c r="A9" s="21" t="s">
        <v>197</v>
      </c>
      <c r="B9" s="21" t="s">
        <v>183</v>
      </c>
      <c r="C9" s="21" t="s">
        <v>199</v>
      </c>
      <c r="D9" s="17" t="s">
        <v>235</v>
      </c>
      <c r="E9" s="5" t="s">
        <v>201</v>
      </c>
      <c r="F9" s="6">
        <v>15.768</v>
      </c>
      <c r="G9" s="19">
        <v>15.768</v>
      </c>
      <c r="H9" s="19">
        <v>14.412</v>
      </c>
      <c r="I9" s="19"/>
      <c r="J9" s="19">
        <v>0.384</v>
      </c>
      <c r="K9" s="19"/>
      <c r="L9" s="19"/>
      <c r="M9" s="19">
        <v>0.54</v>
      </c>
      <c r="N9" s="19"/>
      <c r="O9" s="19"/>
      <c r="P9" s="19">
        <v>0.216</v>
      </c>
      <c r="Q9" s="19">
        <v>0.216</v>
      </c>
      <c r="R9" s="25"/>
      <c r="S9" s="25"/>
      <c r="T9" s="25"/>
    </row>
    <row r="10" ht="22.8" customHeight="1" spans="1:20">
      <c r="A10" s="14"/>
      <c r="B10" s="14"/>
      <c r="C10" s="14"/>
      <c r="D10" s="18" t="s">
        <v>157</v>
      </c>
      <c r="E10" s="18" t="s">
        <v>158</v>
      </c>
      <c r="F10" s="25">
        <v>4.74</v>
      </c>
      <c r="G10" s="25">
        <v>4.74</v>
      </c>
      <c r="H10" s="25">
        <v>4.74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1" t="s">
        <v>197</v>
      </c>
      <c r="B11" s="21" t="s">
        <v>183</v>
      </c>
      <c r="C11" s="21" t="s">
        <v>208</v>
      </c>
      <c r="D11" s="17" t="s">
        <v>236</v>
      </c>
      <c r="E11" s="5" t="s">
        <v>210</v>
      </c>
      <c r="F11" s="6">
        <v>4.74</v>
      </c>
      <c r="G11" s="19">
        <v>4.74</v>
      </c>
      <c r="H11" s="19">
        <v>4.74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ht="22.8" customHeight="1" spans="1:20">
      <c r="A12" s="14"/>
      <c r="B12" s="14"/>
      <c r="C12" s="14"/>
      <c r="D12" s="18" t="s">
        <v>159</v>
      </c>
      <c r="E12" s="18" t="s">
        <v>160</v>
      </c>
      <c r="F12" s="25">
        <v>8.34</v>
      </c>
      <c r="G12" s="25">
        <v>8.34</v>
      </c>
      <c r="H12" s="25">
        <v>7.549</v>
      </c>
      <c r="I12" s="25"/>
      <c r="J12" s="25">
        <v>0.224</v>
      </c>
      <c r="K12" s="25"/>
      <c r="L12" s="25"/>
      <c r="M12" s="25">
        <v>0.315</v>
      </c>
      <c r="N12" s="25"/>
      <c r="O12" s="25"/>
      <c r="P12" s="25">
        <v>0.126</v>
      </c>
      <c r="Q12" s="25">
        <v>0.126</v>
      </c>
      <c r="R12" s="25"/>
      <c r="S12" s="25"/>
      <c r="T12" s="25"/>
    </row>
    <row r="13" ht="22.8" customHeight="1" spans="1:20">
      <c r="A13" s="21" t="s">
        <v>197</v>
      </c>
      <c r="B13" s="21" t="s">
        <v>183</v>
      </c>
      <c r="C13" s="21" t="s">
        <v>208</v>
      </c>
      <c r="D13" s="17" t="s">
        <v>237</v>
      </c>
      <c r="E13" s="5" t="s">
        <v>210</v>
      </c>
      <c r="F13" s="6">
        <v>8.34</v>
      </c>
      <c r="G13" s="19">
        <v>8.34</v>
      </c>
      <c r="H13" s="19">
        <v>7.549</v>
      </c>
      <c r="I13" s="19"/>
      <c r="J13" s="19">
        <v>0.224</v>
      </c>
      <c r="K13" s="19"/>
      <c r="L13" s="19"/>
      <c r="M13" s="19">
        <v>0.315</v>
      </c>
      <c r="N13" s="19"/>
      <c r="O13" s="19"/>
      <c r="P13" s="19">
        <v>0.126</v>
      </c>
      <c r="Q13" s="19">
        <v>0.126</v>
      </c>
      <c r="R13" s="19"/>
      <c r="S13" s="19"/>
      <c r="T13" s="19"/>
    </row>
    <row r="14" ht="22.8" customHeight="1" spans="1:20">
      <c r="A14" s="14"/>
      <c r="B14" s="14"/>
      <c r="C14" s="14"/>
      <c r="D14" s="18" t="s">
        <v>161</v>
      </c>
      <c r="E14" s="18" t="s">
        <v>162</v>
      </c>
      <c r="F14" s="25">
        <v>7.14</v>
      </c>
      <c r="G14" s="25">
        <v>7.14</v>
      </c>
      <c r="H14" s="25">
        <v>6.462</v>
      </c>
      <c r="I14" s="25"/>
      <c r="J14" s="25">
        <v>0.192</v>
      </c>
      <c r="K14" s="25"/>
      <c r="L14" s="25"/>
      <c r="M14" s="25">
        <v>0.27</v>
      </c>
      <c r="N14" s="25"/>
      <c r="O14" s="25"/>
      <c r="P14" s="25">
        <v>0.108</v>
      </c>
      <c r="Q14" s="25">
        <v>0.108</v>
      </c>
      <c r="R14" s="25"/>
      <c r="S14" s="25"/>
      <c r="T14" s="25"/>
    </row>
    <row r="15" ht="22.8" customHeight="1" spans="1:20">
      <c r="A15" s="21" t="s">
        <v>197</v>
      </c>
      <c r="B15" s="21" t="s">
        <v>183</v>
      </c>
      <c r="C15" s="21" t="s">
        <v>208</v>
      </c>
      <c r="D15" s="17" t="s">
        <v>238</v>
      </c>
      <c r="E15" s="5" t="s">
        <v>210</v>
      </c>
      <c r="F15" s="6">
        <v>7.14</v>
      </c>
      <c r="G15" s="19">
        <v>7.14</v>
      </c>
      <c r="H15" s="19">
        <v>6.462</v>
      </c>
      <c r="I15" s="19"/>
      <c r="J15" s="19">
        <v>0.192</v>
      </c>
      <c r="K15" s="19"/>
      <c r="L15" s="19"/>
      <c r="M15" s="19">
        <v>0.27</v>
      </c>
      <c r="N15" s="19"/>
      <c r="O15" s="19"/>
      <c r="P15" s="19">
        <v>0.108</v>
      </c>
      <c r="Q15" s="19">
        <v>0.108</v>
      </c>
      <c r="R15" s="19"/>
      <c r="S15" s="19"/>
      <c r="T15" s="19"/>
    </row>
    <row r="16" ht="22.8" customHeight="1" spans="1:20">
      <c r="A16" s="14"/>
      <c r="B16" s="14"/>
      <c r="C16" s="14"/>
      <c r="D16" s="18" t="s">
        <v>163</v>
      </c>
      <c r="E16" s="18" t="s">
        <v>164</v>
      </c>
      <c r="F16" s="25">
        <v>4.536</v>
      </c>
      <c r="G16" s="25">
        <v>4.536</v>
      </c>
      <c r="H16" s="25">
        <v>4.536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1" t="s">
        <v>197</v>
      </c>
      <c r="B17" s="21" t="s">
        <v>183</v>
      </c>
      <c r="C17" s="21" t="s">
        <v>208</v>
      </c>
      <c r="D17" s="17" t="s">
        <v>239</v>
      </c>
      <c r="E17" s="5" t="s">
        <v>210</v>
      </c>
      <c r="F17" s="6">
        <v>4.536</v>
      </c>
      <c r="G17" s="19">
        <v>4.536</v>
      </c>
      <c r="H17" s="19">
        <v>4.536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ht="22.8" customHeight="1" spans="1:20">
      <c r="A18" s="14"/>
      <c r="B18" s="14"/>
      <c r="C18" s="14"/>
      <c r="D18" s="18" t="s">
        <v>165</v>
      </c>
      <c r="E18" s="18" t="s">
        <v>166</v>
      </c>
      <c r="F18" s="25">
        <v>12.18</v>
      </c>
      <c r="G18" s="25">
        <v>12.18</v>
      </c>
      <c r="H18" s="25">
        <v>10.937</v>
      </c>
      <c r="I18" s="25"/>
      <c r="J18" s="25">
        <v>0.352</v>
      </c>
      <c r="K18" s="25"/>
      <c r="L18" s="25"/>
      <c r="M18" s="25">
        <v>0.495</v>
      </c>
      <c r="N18" s="25"/>
      <c r="O18" s="25"/>
      <c r="P18" s="25">
        <v>0.198</v>
      </c>
      <c r="Q18" s="25">
        <v>0.198</v>
      </c>
      <c r="R18" s="25"/>
      <c r="S18" s="25"/>
      <c r="T18" s="25"/>
    </row>
    <row r="19" ht="22.8" customHeight="1" spans="1:20">
      <c r="A19" s="21" t="s">
        <v>197</v>
      </c>
      <c r="B19" s="21" t="s">
        <v>183</v>
      </c>
      <c r="C19" s="21" t="s">
        <v>208</v>
      </c>
      <c r="D19" s="17" t="s">
        <v>240</v>
      </c>
      <c r="E19" s="5" t="s">
        <v>210</v>
      </c>
      <c r="F19" s="6">
        <v>12.18</v>
      </c>
      <c r="G19" s="19">
        <v>12.18</v>
      </c>
      <c r="H19" s="19">
        <v>10.937</v>
      </c>
      <c r="I19" s="19"/>
      <c r="J19" s="19">
        <v>0.352</v>
      </c>
      <c r="K19" s="19"/>
      <c r="L19" s="19"/>
      <c r="M19" s="19">
        <v>0.495</v>
      </c>
      <c r="N19" s="19"/>
      <c r="O19" s="19"/>
      <c r="P19" s="19">
        <v>0.198</v>
      </c>
      <c r="Q19" s="19">
        <v>0.198</v>
      </c>
      <c r="R19" s="19"/>
      <c r="S19" s="19"/>
      <c r="T19" s="19"/>
    </row>
    <row r="20" ht="22.8" customHeight="1" spans="1:20">
      <c r="A20" s="14"/>
      <c r="B20" s="14"/>
      <c r="C20" s="14"/>
      <c r="D20" s="18" t="s">
        <v>167</v>
      </c>
      <c r="E20" s="18" t="s">
        <v>168</v>
      </c>
      <c r="F20" s="25">
        <v>11.88</v>
      </c>
      <c r="G20" s="25">
        <v>11.88</v>
      </c>
      <c r="H20" s="25">
        <v>10.75</v>
      </c>
      <c r="I20" s="25"/>
      <c r="J20" s="25">
        <v>0.32</v>
      </c>
      <c r="K20" s="25"/>
      <c r="L20" s="25"/>
      <c r="M20" s="25">
        <v>0.45</v>
      </c>
      <c r="N20" s="25"/>
      <c r="O20" s="25"/>
      <c r="P20" s="25">
        <v>0.18</v>
      </c>
      <c r="Q20" s="25">
        <v>0.18</v>
      </c>
      <c r="R20" s="25"/>
      <c r="S20" s="25"/>
      <c r="T20" s="25"/>
    </row>
    <row r="21" ht="22.8" customHeight="1" spans="1:20">
      <c r="A21" s="21" t="s">
        <v>197</v>
      </c>
      <c r="B21" s="21" t="s">
        <v>183</v>
      </c>
      <c r="C21" s="21" t="s">
        <v>208</v>
      </c>
      <c r="D21" s="17" t="s">
        <v>241</v>
      </c>
      <c r="E21" s="5" t="s">
        <v>210</v>
      </c>
      <c r="F21" s="6">
        <v>11.88</v>
      </c>
      <c r="G21" s="19">
        <v>11.88</v>
      </c>
      <c r="H21" s="19">
        <v>10.75</v>
      </c>
      <c r="I21" s="19"/>
      <c r="J21" s="19">
        <v>0.32</v>
      </c>
      <c r="K21" s="19"/>
      <c r="L21" s="19"/>
      <c r="M21" s="19">
        <v>0.45</v>
      </c>
      <c r="N21" s="19"/>
      <c r="O21" s="19"/>
      <c r="P21" s="19">
        <v>0.18</v>
      </c>
      <c r="Q21" s="19">
        <v>0.18</v>
      </c>
      <c r="R21" s="19"/>
      <c r="S21" s="19"/>
      <c r="T21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1"/>
  <sheetViews>
    <sheetView topLeftCell="F1" workbookViewId="0">
      <selection activeCell="AF1" sqref="AF1:AG1"/>
    </sheetView>
  </sheetViews>
  <sheetFormatPr defaultColWidth="9.775" defaultRowHeight="13.5"/>
  <cols>
    <col min="1" max="1" width="5.33333333333333" customWidth="1"/>
    <col min="2" max="2" width="5.55833333333333" customWidth="1"/>
    <col min="3" max="3" width="5.775" customWidth="1"/>
    <col min="4" max="4" width="10.225" customWidth="1"/>
    <col min="5" max="5" width="18.225" customWidth="1"/>
    <col min="6" max="6" width="10.6666666666667" customWidth="1"/>
    <col min="7" max="33" width="7.225" customWidth="1"/>
    <col min="34" max="35" width="9.775" customWidth="1"/>
  </cols>
  <sheetData>
    <row r="1" ht="13.8" customHeight="1" spans="1:33">
      <c r="A1" s="3"/>
      <c r="F1" s="3"/>
      <c r="AF1" s="15" t="s">
        <v>406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32</v>
      </c>
      <c r="AG3" s="8"/>
    </row>
    <row r="4" ht="25.05" customHeight="1" spans="1:33">
      <c r="A4" s="11" t="s">
        <v>170</v>
      </c>
      <c r="B4" s="11"/>
      <c r="C4" s="11"/>
      <c r="D4" s="11" t="s">
        <v>218</v>
      </c>
      <c r="E4" s="11" t="s">
        <v>219</v>
      </c>
      <c r="F4" s="11" t="s">
        <v>407</v>
      </c>
      <c r="G4" s="11" t="s">
        <v>408</v>
      </c>
      <c r="H4" s="11" t="s">
        <v>409</v>
      </c>
      <c r="I4" s="11" t="s">
        <v>410</v>
      </c>
      <c r="J4" s="11" t="s">
        <v>411</v>
      </c>
      <c r="K4" s="11" t="s">
        <v>412</v>
      </c>
      <c r="L4" s="11" t="s">
        <v>413</v>
      </c>
      <c r="M4" s="11" t="s">
        <v>414</v>
      </c>
      <c r="N4" s="11" t="s">
        <v>415</v>
      </c>
      <c r="O4" s="11" t="s">
        <v>416</v>
      </c>
      <c r="P4" s="11" t="s">
        <v>417</v>
      </c>
      <c r="Q4" s="11" t="s">
        <v>402</v>
      </c>
      <c r="R4" s="11" t="s">
        <v>404</v>
      </c>
      <c r="S4" s="11" t="s">
        <v>418</v>
      </c>
      <c r="T4" s="11" t="s">
        <v>397</v>
      </c>
      <c r="U4" s="11" t="s">
        <v>398</v>
      </c>
      <c r="V4" s="11" t="s">
        <v>401</v>
      </c>
      <c r="W4" s="11" t="s">
        <v>419</v>
      </c>
      <c r="X4" s="11" t="s">
        <v>420</v>
      </c>
      <c r="Y4" s="11" t="s">
        <v>421</v>
      </c>
      <c r="Z4" s="11" t="s">
        <v>422</v>
      </c>
      <c r="AA4" s="11" t="s">
        <v>400</v>
      </c>
      <c r="AB4" s="11" t="s">
        <v>423</v>
      </c>
      <c r="AC4" s="11" t="s">
        <v>424</v>
      </c>
      <c r="AD4" s="11" t="s">
        <v>403</v>
      </c>
      <c r="AE4" s="11" t="s">
        <v>425</v>
      </c>
      <c r="AF4" s="11" t="s">
        <v>426</v>
      </c>
      <c r="AG4" s="11" t="s">
        <v>405</v>
      </c>
    </row>
    <row r="5" ht="21.6" customHeight="1" spans="1:33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136</v>
      </c>
      <c r="F6" s="25">
        <v>64.58</v>
      </c>
      <c r="G6" s="25">
        <v>5.89</v>
      </c>
      <c r="H6" s="25">
        <v>0.83</v>
      </c>
      <c r="I6" s="25"/>
      <c r="J6" s="25"/>
      <c r="K6" s="25">
        <v>0.6</v>
      </c>
      <c r="L6" s="25">
        <v>2.48</v>
      </c>
      <c r="M6" s="25">
        <v>4.14</v>
      </c>
      <c r="N6" s="25"/>
      <c r="O6" s="25">
        <v>2.9</v>
      </c>
      <c r="P6" s="25">
        <v>4.97</v>
      </c>
      <c r="Q6" s="25"/>
      <c r="R6" s="25">
        <v>0.83</v>
      </c>
      <c r="S6" s="25"/>
      <c r="T6" s="25"/>
      <c r="U6" s="25">
        <v>1.47</v>
      </c>
      <c r="V6" s="25">
        <v>2.07</v>
      </c>
      <c r="W6" s="25"/>
      <c r="X6" s="25"/>
      <c r="Y6" s="25"/>
      <c r="Z6" s="25"/>
      <c r="AA6" s="25"/>
      <c r="AB6" s="25"/>
      <c r="AC6" s="25"/>
      <c r="AD6" s="25"/>
      <c r="AE6" s="25">
        <v>37.58</v>
      </c>
      <c r="AF6" s="25"/>
      <c r="AG6" s="25">
        <v>0.83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5">
        <f>48.816+F8</f>
        <v>64.584</v>
      </c>
      <c r="G7" s="25">
        <f>4.914+G8</f>
        <v>5.886</v>
      </c>
      <c r="H7" s="25">
        <f>0.612+H8</f>
        <v>0.828</v>
      </c>
      <c r="I7" s="25"/>
      <c r="J7" s="25"/>
      <c r="K7" s="25">
        <f>0.442+K8</f>
        <v>0.598</v>
      </c>
      <c r="L7" s="25">
        <f>1.836+L8</f>
        <v>2.484</v>
      </c>
      <c r="M7" s="25">
        <f>3.06+M8</f>
        <v>4.14</v>
      </c>
      <c r="N7" s="25"/>
      <c r="O7" s="25">
        <f>2.142+O8</f>
        <v>2.898</v>
      </c>
      <c r="P7" s="25">
        <f>3.672+P8</f>
        <v>4.968</v>
      </c>
      <c r="Q7" s="25"/>
      <c r="R7" s="25">
        <f>0.612+R8</f>
        <v>0.828</v>
      </c>
      <c r="S7" s="25"/>
      <c r="T7" s="25"/>
      <c r="U7" s="25">
        <f>1.088+U8</f>
        <v>1.472</v>
      </c>
      <c r="V7" s="25">
        <f>1.53+V8</f>
        <v>2.07</v>
      </c>
      <c r="W7" s="25"/>
      <c r="X7" s="25"/>
      <c r="Y7" s="25"/>
      <c r="Z7" s="25"/>
      <c r="AA7" s="25"/>
      <c r="AB7" s="25"/>
      <c r="AC7" s="25"/>
      <c r="AD7" s="25"/>
      <c r="AE7" s="25">
        <f>28.296+AE8</f>
        <v>37.584</v>
      </c>
      <c r="AF7" s="25"/>
      <c r="AG7" s="25">
        <f>0.612+AG8</f>
        <v>0.828</v>
      </c>
    </row>
    <row r="8" ht="22.8" customHeight="1" spans="1:33">
      <c r="A8" s="14"/>
      <c r="B8" s="14"/>
      <c r="C8" s="14"/>
      <c r="D8" s="18" t="s">
        <v>181</v>
      </c>
      <c r="E8" s="18" t="s">
        <v>156</v>
      </c>
      <c r="F8" s="25">
        <v>15.768</v>
      </c>
      <c r="G8" s="25">
        <v>0.972</v>
      </c>
      <c r="H8" s="25">
        <v>0.216</v>
      </c>
      <c r="I8" s="25"/>
      <c r="J8" s="25"/>
      <c r="K8" s="25">
        <v>0.156</v>
      </c>
      <c r="L8" s="25">
        <v>0.648</v>
      </c>
      <c r="M8" s="25">
        <v>1.08</v>
      </c>
      <c r="N8" s="25"/>
      <c r="O8" s="25">
        <v>0.756</v>
      </c>
      <c r="P8" s="25">
        <v>1.296</v>
      </c>
      <c r="Q8" s="25"/>
      <c r="R8" s="25">
        <v>0.216</v>
      </c>
      <c r="S8" s="25"/>
      <c r="T8" s="25"/>
      <c r="U8" s="25">
        <v>0.384</v>
      </c>
      <c r="V8" s="25">
        <v>0.54</v>
      </c>
      <c r="W8" s="25"/>
      <c r="X8" s="25"/>
      <c r="Y8" s="25"/>
      <c r="Z8" s="25"/>
      <c r="AA8" s="25"/>
      <c r="AB8" s="25"/>
      <c r="AC8" s="25"/>
      <c r="AD8" s="25"/>
      <c r="AE8" s="25">
        <v>9.288</v>
      </c>
      <c r="AF8" s="25"/>
      <c r="AG8" s="25">
        <v>0.216</v>
      </c>
    </row>
    <row r="9" ht="22.8" customHeight="1" spans="1:33">
      <c r="A9" s="21" t="s">
        <v>197</v>
      </c>
      <c r="B9" s="21" t="s">
        <v>183</v>
      </c>
      <c r="C9" s="21" t="s">
        <v>199</v>
      </c>
      <c r="D9" s="17" t="s">
        <v>235</v>
      </c>
      <c r="E9" s="5" t="s">
        <v>201</v>
      </c>
      <c r="F9" s="19">
        <v>15.768</v>
      </c>
      <c r="G9" s="19">
        <v>0.972</v>
      </c>
      <c r="H9" s="19">
        <v>0.216</v>
      </c>
      <c r="I9" s="19"/>
      <c r="J9" s="19"/>
      <c r="K9" s="19">
        <v>0.156</v>
      </c>
      <c r="L9" s="19">
        <v>0.648</v>
      </c>
      <c r="M9" s="19">
        <v>1.08</v>
      </c>
      <c r="N9" s="19"/>
      <c r="O9" s="19">
        <v>0.756</v>
      </c>
      <c r="P9" s="19">
        <v>1.296</v>
      </c>
      <c r="Q9" s="19"/>
      <c r="R9" s="19">
        <v>0.216</v>
      </c>
      <c r="S9" s="19"/>
      <c r="T9" s="19"/>
      <c r="U9" s="19">
        <v>0.384</v>
      </c>
      <c r="V9" s="19">
        <v>0.54</v>
      </c>
      <c r="W9" s="19"/>
      <c r="X9" s="19"/>
      <c r="Y9" s="19"/>
      <c r="Z9" s="19"/>
      <c r="AA9" s="19"/>
      <c r="AB9" s="19"/>
      <c r="AC9" s="19"/>
      <c r="AD9" s="19"/>
      <c r="AE9" s="19">
        <v>9.288</v>
      </c>
      <c r="AF9" s="19"/>
      <c r="AG9" s="19">
        <v>0.216</v>
      </c>
    </row>
    <row r="10" ht="22.8" customHeight="1" spans="1:33">
      <c r="A10" s="14"/>
      <c r="B10" s="14"/>
      <c r="C10" s="14"/>
      <c r="D10" s="18" t="s">
        <v>157</v>
      </c>
      <c r="E10" s="18" t="s">
        <v>158</v>
      </c>
      <c r="F10" s="25">
        <v>4.74</v>
      </c>
      <c r="G10" s="25">
        <v>2.16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>
        <v>2.58</v>
      </c>
      <c r="AF10" s="25"/>
      <c r="AG10" s="25"/>
    </row>
    <row r="11" ht="22.8" customHeight="1" spans="1:33">
      <c r="A11" s="21" t="s">
        <v>197</v>
      </c>
      <c r="B11" s="21" t="s">
        <v>183</v>
      </c>
      <c r="C11" s="21" t="s">
        <v>208</v>
      </c>
      <c r="D11" s="17" t="s">
        <v>236</v>
      </c>
      <c r="E11" s="5" t="s">
        <v>210</v>
      </c>
      <c r="F11" s="19">
        <v>4.74</v>
      </c>
      <c r="G11" s="19">
        <v>2.16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>
        <v>2.58</v>
      </c>
      <c r="AF11" s="19"/>
      <c r="AG11" s="19"/>
    </row>
    <row r="12" ht="22.8" customHeight="1" spans="1:33">
      <c r="A12" s="14"/>
      <c r="B12" s="14"/>
      <c r="C12" s="14"/>
      <c r="D12" s="18" t="s">
        <v>159</v>
      </c>
      <c r="E12" s="18" t="s">
        <v>160</v>
      </c>
      <c r="F12" s="25">
        <v>8.34</v>
      </c>
      <c r="G12" s="25">
        <v>0.567</v>
      </c>
      <c r="H12" s="25">
        <v>0.126</v>
      </c>
      <c r="I12" s="25"/>
      <c r="J12" s="25"/>
      <c r="K12" s="25">
        <v>0.091</v>
      </c>
      <c r="L12" s="25">
        <v>0.378</v>
      </c>
      <c r="M12" s="25">
        <v>0.63</v>
      </c>
      <c r="N12" s="25"/>
      <c r="O12" s="25">
        <v>0.441</v>
      </c>
      <c r="P12" s="25">
        <v>0.756</v>
      </c>
      <c r="Q12" s="25"/>
      <c r="R12" s="25">
        <v>0.126</v>
      </c>
      <c r="S12" s="25"/>
      <c r="T12" s="25"/>
      <c r="U12" s="25">
        <v>0.224</v>
      </c>
      <c r="V12" s="25">
        <v>0.315</v>
      </c>
      <c r="W12" s="25"/>
      <c r="X12" s="25"/>
      <c r="Y12" s="25"/>
      <c r="Z12" s="25"/>
      <c r="AA12" s="25"/>
      <c r="AB12" s="25"/>
      <c r="AC12" s="25"/>
      <c r="AD12" s="25"/>
      <c r="AE12" s="25">
        <v>4.56</v>
      </c>
      <c r="AF12" s="25"/>
      <c r="AG12" s="25">
        <v>0.126</v>
      </c>
    </row>
    <row r="13" ht="22.8" customHeight="1" spans="1:33">
      <c r="A13" s="21" t="s">
        <v>197</v>
      </c>
      <c r="B13" s="21" t="s">
        <v>183</v>
      </c>
      <c r="C13" s="21" t="s">
        <v>208</v>
      </c>
      <c r="D13" s="17" t="s">
        <v>237</v>
      </c>
      <c r="E13" s="5" t="s">
        <v>210</v>
      </c>
      <c r="F13" s="19">
        <v>8.34</v>
      </c>
      <c r="G13" s="19">
        <v>0.567</v>
      </c>
      <c r="H13" s="19">
        <v>0.126</v>
      </c>
      <c r="I13" s="19"/>
      <c r="J13" s="19"/>
      <c r="K13" s="19">
        <v>0.091</v>
      </c>
      <c r="L13" s="19">
        <v>0.378</v>
      </c>
      <c r="M13" s="19">
        <v>0.63</v>
      </c>
      <c r="N13" s="19"/>
      <c r="O13" s="19">
        <v>0.441</v>
      </c>
      <c r="P13" s="19">
        <v>0.756</v>
      </c>
      <c r="Q13" s="19"/>
      <c r="R13" s="19">
        <v>0.126</v>
      </c>
      <c r="S13" s="19"/>
      <c r="T13" s="19"/>
      <c r="U13" s="19">
        <v>0.224</v>
      </c>
      <c r="V13" s="19">
        <v>0.315</v>
      </c>
      <c r="W13" s="19"/>
      <c r="X13" s="19"/>
      <c r="Y13" s="19"/>
      <c r="Z13" s="19"/>
      <c r="AA13" s="19"/>
      <c r="AB13" s="19"/>
      <c r="AC13" s="19"/>
      <c r="AD13" s="19"/>
      <c r="AE13" s="19">
        <v>4.56</v>
      </c>
      <c r="AF13" s="19"/>
      <c r="AG13" s="19">
        <v>0.126</v>
      </c>
    </row>
    <row r="14" ht="22.8" customHeight="1" spans="1:33">
      <c r="A14" s="14"/>
      <c r="B14" s="14"/>
      <c r="C14" s="14"/>
      <c r="D14" s="18" t="s">
        <v>161</v>
      </c>
      <c r="E14" s="18" t="s">
        <v>162</v>
      </c>
      <c r="F14" s="25">
        <v>7.14</v>
      </c>
      <c r="G14" s="25">
        <v>0.486</v>
      </c>
      <c r="H14" s="25">
        <v>0.108</v>
      </c>
      <c r="I14" s="25"/>
      <c r="J14" s="25"/>
      <c r="K14" s="25">
        <v>0.078</v>
      </c>
      <c r="L14" s="25">
        <v>0.324</v>
      </c>
      <c r="M14" s="25">
        <v>0.54</v>
      </c>
      <c r="N14" s="25"/>
      <c r="O14" s="25">
        <v>0.378</v>
      </c>
      <c r="P14" s="25">
        <v>0.648</v>
      </c>
      <c r="Q14" s="25"/>
      <c r="R14" s="25">
        <v>0.108</v>
      </c>
      <c r="S14" s="25"/>
      <c r="T14" s="25"/>
      <c r="U14" s="25">
        <v>0.192</v>
      </c>
      <c r="V14" s="25">
        <v>0.27</v>
      </c>
      <c r="W14" s="25"/>
      <c r="X14" s="25"/>
      <c r="Y14" s="25"/>
      <c r="Z14" s="25"/>
      <c r="AA14" s="25"/>
      <c r="AB14" s="25"/>
      <c r="AC14" s="25"/>
      <c r="AD14" s="25"/>
      <c r="AE14" s="25">
        <v>3.9</v>
      </c>
      <c r="AF14" s="25"/>
      <c r="AG14" s="25">
        <v>0.108</v>
      </c>
    </row>
    <row r="15" ht="22.8" customHeight="1" spans="1:33">
      <c r="A15" s="21" t="s">
        <v>197</v>
      </c>
      <c r="B15" s="21" t="s">
        <v>183</v>
      </c>
      <c r="C15" s="21" t="s">
        <v>208</v>
      </c>
      <c r="D15" s="17" t="s">
        <v>238</v>
      </c>
      <c r="E15" s="5" t="s">
        <v>210</v>
      </c>
      <c r="F15" s="19">
        <v>7.14</v>
      </c>
      <c r="G15" s="19">
        <v>0.486</v>
      </c>
      <c r="H15" s="19">
        <v>0.108</v>
      </c>
      <c r="I15" s="19"/>
      <c r="J15" s="19"/>
      <c r="K15" s="19">
        <v>0.078</v>
      </c>
      <c r="L15" s="19">
        <v>0.324</v>
      </c>
      <c r="M15" s="19">
        <v>0.54</v>
      </c>
      <c r="N15" s="19"/>
      <c r="O15" s="19">
        <v>0.378</v>
      </c>
      <c r="P15" s="19">
        <v>0.648</v>
      </c>
      <c r="Q15" s="19"/>
      <c r="R15" s="19">
        <v>0.108</v>
      </c>
      <c r="S15" s="19"/>
      <c r="T15" s="19"/>
      <c r="U15" s="19">
        <v>0.192</v>
      </c>
      <c r="V15" s="19">
        <v>0.27</v>
      </c>
      <c r="W15" s="19"/>
      <c r="X15" s="19"/>
      <c r="Y15" s="19"/>
      <c r="Z15" s="19"/>
      <c r="AA15" s="19"/>
      <c r="AB15" s="19"/>
      <c r="AC15" s="19"/>
      <c r="AD15" s="19"/>
      <c r="AE15" s="19">
        <v>3.9</v>
      </c>
      <c r="AF15" s="19"/>
      <c r="AG15" s="19">
        <v>0.108</v>
      </c>
    </row>
    <row r="16" ht="22.8" customHeight="1" spans="1:33">
      <c r="A16" s="14"/>
      <c r="B16" s="14"/>
      <c r="C16" s="14"/>
      <c r="D16" s="18" t="s">
        <v>163</v>
      </c>
      <c r="E16" s="18" t="s">
        <v>164</v>
      </c>
      <c r="F16" s="25">
        <v>4.536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>
        <v>4.536</v>
      </c>
      <c r="AF16" s="25"/>
      <c r="AG16" s="25"/>
    </row>
    <row r="17" ht="22.8" customHeight="1" spans="1:33">
      <c r="A17" s="21" t="s">
        <v>197</v>
      </c>
      <c r="B17" s="21" t="s">
        <v>183</v>
      </c>
      <c r="C17" s="21" t="s">
        <v>208</v>
      </c>
      <c r="D17" s="17" t="s">
        <v>239</v>
      </c>
      <c r="E17" s="5" t="s">
        <v>210</v>
      </c>
      <c r="F17" s="19">
        <v>4.536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>
        <v>4.536</v>
      </c>
      <c r="AF17" s="19"/>
      <c r="AG17" s="19"/>
    </row>
    <row r="18" ht="22.8" customHeight="1" spans="1:33">
      <c r="A18" s="14"/>
      <c r="B18" s="14"/>
      <c r="C18" s="14"/>
      <c r="D18" s="18" t="s">
        <v>165</v>
      </c>
      <c r="E18" s="18" t="s">
        <v>166</v>
      </c>
      <c r="F18" s="25">
        <v>12.18</v>
      </c>
      <c r="G18" s="25">
        <v>0.891</v>
      </c>
      <c r="H18" s="25">
        <v>0.198</v>
      </c>
      <c r="I18" s="25"/>
      <c r="J18" s="25"/>
      <c r="K18" s="25">
        <v>0.143</v>
      </c>
      <c r="L18" s="25">
        <v>0.594</v>
      </c>
      <c r="M18" s="25">
        <v>0.99</v>
      </c>
      <c r="N18" s="25"/>
      <c r="O18" s="25">
        <v>0.693</v>
      </c>
      <c r="P18" s="25">
        <v>1.188</v>
      </c>
      <c r="Q18" s="25"/>
      <c r="R18" s="25">
        <v>0.198</v>
      </c>
      <c r="S18" s="25"/>
      <c r="T18" s="25"/>
      <c r="U18" s="25">
        <v>0.352</v>
      </c>
      <c r="V18" s="25">
        <v>0.495</v>
      </c>
      <c r="W18" s="25"/>
      <c r="X18" s="25"/>
      <c r="Y18" s="25"/>
      <c r="Z18" s="25"/>
      <c r="AA18" s="25"/>
      <c r="AB18" s="25"/>
      <c r="AC18" s="25"/>
      <c r="AD18" s="25"/>
      <c r="AE18" s="25">
        <v>6.24</v>
      </c>
      <c r="AF18" s="25"/>
      <c r="AG18" s="25">
        <v>0.198</v>
      </c>
    </row>
    <row r="19" ht="22.8" customHeight="1" spans="1:33">
      <c r="A19" s="21" t="s">
        <v>197</v>
      </c>
      <c r="B19" s="21" t="s">
        <v>183</v>
      </c>
      <c r="C19" s="21" t="s">
        <v>208</v>
      </c>
      <c r="D19" s="17" t="s">
        <v>240</v>
      </c>
      <c r="E19" s="5" t="s">
        <v>210</v>
      </c>
      <c r="F19" s="19">
        <v>12.18</v>
      </c>
      <c r="G19" s="19">
        <v>0.891</v>
      </c>
      <c r="H19" s="19">
        <v>0.198</v>
      </c>
      <c r="I19" s="19"/>
      <c r="J19" s="19"/>
      <c r="K19" s="19">
        <v>0.143</v>
      </c>
      <c r="L19" s="19">
        <v>0.594</v>
      </c>
      <c r="M19" s="19">
        <v>0.99</v>
      </c>
      <c r="N19" s="19"/>
      <c r="O19" s="19">
        <v>0.693</v>
      </c>
      <c r="P19" s="19">
        <v>1.188</v>
      </c>
      <c r="Q19" s="19"/>
      <c r="R19" s="19">
        <v>0.198</v>
      </c>
      <c r="S19" s="19"/>
      <c r="T19" s="19"/>
      <c r="U19" s="19">
        <v>0.352</v>
      </c>
      <c r="V19" s="19">
        <v>0.495</v>
      </c>
      <c r="W19" s="19"/>
      <c r="X19" s="19"/>
      <c r="Y19" s="19"/>
      <c r="Z19" s="19"/>
      <c r="AA19" s="19"/>
      <c r="AB19" s="19"/>
      <c r="AC19" s="19"/>
      <c r="AD19" s="19"/>
      <c r="AE19" s="19">
        <v>6.24</v>
      </c>
      <c r="AF19" s="19"/>
      <c r="AG19" s="19">
        <v>0.198</v>
      </c>
    </row>
    <row r="20" ht="22.8" customHeight="1" spans="1:33">
      <c r="A20" s="14"/>
      <c r="B20" s="14"/>
      <c r="C20" s="14"/>
      <c r="D20" s="18" t="s">
        <v>167</v>
      </c>
      <c r="E20" s="18" t="s">
        <v>168</v>
      </c>
      <c r="F20" s="25">
        <v>11.88</v>
      </c>
      <c r="G20" s="25">
        <v>0.81</v>
      </c>
      <c r="H20" s="25">
        <v>0.18</v>
      </c>
      <c r="I20" s="25"/>
      <c r="J20" s="25"/>
      <c r="K20" s="25">
        <v>0.13</v>
      </c>
      <c r="L20" s="25">
        <v>0.54</v>
      </c>
      <c r="M20" s="25">
        <v>0.9</v>
      </c>
      <c r="N20" s="25"/>
      <c r="O20" s="25">
        <v>0.63</v>
      </c>
      <c r="P20" s="25">
        <v>1.08</v>
      </c>
      <c r="Q20" s="25"/>
      <c r="R20" s="25">
        <v>0.18</v>
      </c>
      <c r="S20" s="25"/>
      <c r="T20" s="25"/>
      <c r="U20" s="25">
        <v>0.32</v>
      </c>
      <c r="V20" s="25">
        <v>0.45</v>
      </c>
      <c r="W20" s="25"/>
      <c r="X20" s="25"/>
      <c r="Y20" s="25"/>
      <c r="Z20" s="25"/>
      <c r="AA20" s="25"/>
      <c r="AB20" s="25"/>
      <c r="AC20" s="25"/>
      <c r="AD20" s="25"/>
      <c r="AE20" s="25">
        <v>6.48</v>
      </c>
      <c r="AF20" s="25"/>
      <c r="AG20" s="25">
        <v>0.18</v>
      </c>
    </row>
    <row r="21" ht="22.8" customHeight="1" spans="1:33">
      <c r="A21" s="21" t="s">
        <v>197</v>
      </c>
      <c r="B21" s="21" t="s">
        <v>183</v>
      </c>
      <c r="C21" s="21" t="s">
        <v>208</v>
      </c>
      <c r="D21" s="17" t="s">
        <v>241</v>
      </c>
      <c r="E21" s="5" t="s">
        <v>210</v>
      </c>
      <c r="F21" s="19">
        <v>11.88</v>
      </c>
      <c r="G21" s="19">
        <v>0.81</v>
      </c>
      <c r="H21" s="19">
        <v>0.18</v>
      </c>
      <c r="I21" s="19"/>
      <c r="J21" s="19"/>
      <c r="K21" s="19">
        <v>0.13</v>
      </c>
      <c r="L21" s="19">
        <v>0.54</v>
      </c>
      <c r="M21" s="19">
        <v>0.9</v>
      </c>
      <c r="N21" s="19"/>
      <c r="O21" s="19">
        <v>0.63</v>
      </c>
      <c r="P21" s="19">
        <v>1.08</v>
      </c>
      <c r="Q21" s="19"/>
      <c r="R21" s="19">
        <v>0.18</v>
      </c>
      <c r="S21" s="19"/>
      <c r="T21" s="19"/>
      <c r="U21" s="19">
        <v>0.32</v>
      </c>
      <c r="V21" s="19">
        <v>0.45</v>
      </c>
      <c r="W21" s="19"/>
      <c r="X21" s="19"/>
      <c r="Y21" s="19"/>
      <c r="Z21" s="19"/>
      <c r="AA21" s="19"/>
      <c r="AB21" s="19"/>
      <c r="AC21" s="19"/>
      <c r="AD21" s="19"/>
      <c r="AE21" s="19">
        <v>6.48</v>
      </c>
      <c r="AF21" s="19"/>
      <c r="AG21" s="19">
        <v>0.18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B28" sqref="B28"/>
    </sheetView>
  </sheetViews>
  <sheetFormatPr defaultColWidth="9.775" defaultRowHeight="13.5" outlineLevelCol="7"/>
  <cols>
    <col min="1" max="1" width="12.8916666666667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  <col min="9" max="9" width="9.775" customWidth="1"/>
  </cols>
  <sheetData>
    <row r="1" ht="16.35" customHeight="1" spans="1:8">
      <c r="A1" s="3"/>
      <c r="G1" s="15" t="s">
        <v>427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428</v>
      </c>
      <c r="B4" s="11" t="s">
        <v>429</v>
      </c>
      <c r="C4" s="11" t="s">
        <v>430</v>
      </c>
      <c r="D4" s="11" t="s">
        <v>431</v>
      </c>
      <c r="E4" s="11" t="s">
        <v>432</v>
      </c>
      <c r="F4" s="11"/>
      <c r="G4" s="11"/>
      <c r="H4" s="11" t="s">
        <v>433</v>
      </c>
    </row>
    <row r="5" ht="25.8" customHeight="1" spans="1:8">
      <c r="A5" s="11"/>
      <c r="B5" s="11"/>
      <c r="C5" s="11"/>
      <c r="D5" s="11"/>
      <c r="E5" s="11" t="s">
        <v>138</v>
      </c>
      <c r="F5" s="11" t="s">
        <v>434</v>
      </c>
      <c r="G5" s="11" t="s">
        <v>435</v>
      </c>
      <c r="H5" s="11"/>
    </row>
    <row r="6" ht="22.8" customHeight="1" spans="1:8">
      <c r="A6" s="14"/>
      <c r="B6" s="14" t="s">
        <v>136</v>
      </c>
      <c r="C6" s="13">
        <v>2.07</v>
      </c>
      <c r="D6" s="13"/>
      <c r="E6" s="13"/>
      <c r="F6" s="13"/>
      <c r="G6" s="13"/>
      <c r="H6" s="13">
        <v>2.07</v>
      </c>
    </row>
    <row r="7" ht="22.8" customHeight="1" spans="1:8">
      <c r="A7" s="12" t="s">
        <v>154</v>
      </c>
      <c r="B7" s="12" t="s">
        <v>155</v>
      </c>
      <c r="C7" s="13">
        <f>1.53+0.54</f>
        <v>2.07</v>
      </c>
      <c r="D7" s="13"/>
      <c r="E7" s="13"/>
      <c r="F7" s="13"/>
      <c r="G7" s="13"/>
      <c r="H7" s="13">
        <f>1.53+0.54</f>
        <v>2.07</v>
      </c>
    </row>
    <row r="8" ht="22.8" customHeight="1" spans="1:8">
      <c r="A8" s="17" t="s">
        <v>181</v>
      </c>
      <c r="B8" s="17" t="s">
        <v>156</v>
      </c>
      <c r="C8" s="19">
        <v>0.54</v>
      </c>
      <c r="D8" s="19"/>
      <c r="E8" s="6"/>
      <c r="F8" s="19"/>
      <c r="G8" s="19"/>
      <c r="H8" s="19">
        <v>0.54</v>
      </c>
    </row>
    <row r="9" ht="22.8" customHeight="1" spans="1:8">
      <c r="A9" s="17" t="s">
        <v>157</v>
      </c>
      <c r="B9" s="17" t="s">
        <v>158</v>
      </c>
      <c r="C9" s="19"/>
      <c r="D9" s="19"/>
      <c r="E9" s="6"/>
      <c r="F9" s="19"/>
      <c r="G9" s="19"/>
      <c r="H9" s="19"/>
    </row>
    <row r="10" ht="22.8" customHeight="1" spans="1:8">
      <c r="A10" s="17" t="s">
        <v>159</v>
      </c>
      <c r="B10" s="17" t="s">
        <v>160</v>
      </c>
      <c r="C10" s="19">
        <v>0.315</v>
      </c>
      <c r="D10" s="19"/>
      <c r="E10" s="6"/>
      <c r="F10" s="19"/>
      <c r="G10" s="19"/>
      <c r="H10" s="19">
        <v>0.315</v>
      </c>
    </row>
    <row r="11" ht="22.8" customHeight="1" spans="1:8">
      <c r="A11" s="17" t="s">
        <v>161</v>
      </c>
      <c r="B11" s="17" t="s">
        <v>162</v>
      </c>
      <c r="C11" s="19">
        <v>0.27</v>
      </c>
      <c r="D11" s="19"/>
      <c r="E11" s="6"/>
      <c r="F11" s="19"/>
      <c r="G11" s="19"/>
      <c r="H11" s="19">
        <v>0.27</v>
      </c>
    </row>
    <row r="12" ht="22.8" customHeight="1" spans="1:8">
      <c r="A12" s="17" t="s">
        <v>163</v>
      </c>
      <c r="B12" s="17" t="s">
        <v>164</v>
      </c>
      <c r="C12" s="19"/>
      <c r="D12" s="19"/>
      <c r="E12" s="6"/>
      <c r="F12" s="19"/>
      <c r="G12" s="19"/>
      <c r="H12" s="19"/>
    </row>
    <row r="13" ht="22.8" customHeight="1" spans="1:8">
      <c r="A13" s="17" t="s">
        <v>165</v>
      </c>
      <c r="B13" s="17" t="s">
        <v>166</v>
      </c>
      <c r="C13" s="19">
        <v>0.495</v>
      </c>
      <c r="D13" s="19"/>
      <c r="E13" s="6"/>
      <c r="F13" s="19"/>
      <c r="G13" s="19"/>
      <c r="H13" s="19">
        <v>0.495</v>
      </c>
    </row>
    <row r="14" ht="22.8" customHeight="1" spans="1:8">
      <c r="A14" s="17" t="s">
        <v>167</v>
      </c>
      <c r="B14" s="17" t="s">
        <v>168</v>
      </c>
      <c r="C14" s="19">
        <v>0.45</v>
      </c>
      <c r="D14" s="19"/>
      <c r="E14" s="6"/>
      <c r="F14" s="19"/>
      <c r="G14" s="19"/>
      <c r="H14" s="19">
        <v>0.45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9.775" defaultRowHeight="13.5" outlineLevelCol="7"/>
  <cols>
    <col min="1" max="1" width="11.4416666666667" customWidth="1"/>
    <col min="2" max="2" width="24.775" customWidth="1"/>
    <col min="3" max="3" width="16.1083333333333" customWidth="1"/>
    <col min="4" max="4" width="12.8916666666667" customWidth="1"/>
    <col min="5" max="5" width="12.775" customWidth="1"/>
    <col min="6" max="6" width="13.8916666666667" customWidth="1"/>
    <col min="7" max="7" width="14.1083333333333" customWidth="1"/>
    <col min="8" max="8" width="16.3333333333333" customWidth="1"/>
    <col min="9" max="9" width="9.775" customWidth="1"/>
  </cols>
  <sheetData>
    <row r="1" ht="16.35" customHeight="1" spans="1:8">
      <c r="A1" s="3"/>
      <c r="G1" s="15" t="s">
        <v>436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3.25" customHeight="1" spans="1:8">
      <c r="A4" s="11" t="s">
        <v>171</v>
      </c>
      <c r="B4" s="11" t="s">
        <v>172</v>
      </c>
      <c r="C4" s="11" t="s">
        <v>136</v>
      </c>
      <c r="D4" s="11" t="s">
        <v>437</v>
      </c>
      <c r="E4" s="11"/>
      <c r="F4" s="11"/>
      <c r="G4" s="11"/>
      <c r="H4" s="11" t="s">
        <v>174</v>
      </c>
    </row>
    <row r="5" ht="19.8" customHeight="1" spans="1:8">
      <c r="A5" s="11"/>
      <c r="B5" s="11"/>
      <c r="C5" s="11"/>
      <c r="D5" s="11" t="s">
        <v>138</v>
      </c>
      <c r="E5" s="11" t="s">
        <v>265</v>
      </c>
      <c r="F5" s="11"/>
      <c r="G5" s="11" t="s">
        <v>266</v>
      </c>
      <c r="H5" s="11"/>
    </row>
    <row r="6" ht="27.6" customHeight="1" spans="1:8">
      <c r="A6" s="11"/>
      <c r="B6" s="11"/>
      <c r="C6" s="11"/>
      <c r="D6" s="11"/>
      <c r="E6" s="11" t="s">
        <v>244</v>
      </c>
      <c r="F6" s="11" t="s">
        <v>229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5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25" customWidth="1"/>
    <col min="21" max="22" width="9.775" customWidth="1"/>
  </cols>
  <sheetData>
    <row r="1" ht="16.35" customHeight="1" spans="1:20">
      <c r="A1" s="3"/>
      <c r="S1" s="15" t="s">
        <v>438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7.6" customHeight="1" spans="1:20">
      <c r="A4" s="11" t="s">
        <v>170</v>
      </c>
      <c r="B4" s="11"/>
      <c r="C4" s="11"/>
      <c r="D4" s="11" t="s">
        <v>218</v>
      </c>
      <c r="E4" s="11" t="s">
        <v>219</v>
      </c>
      <c r="F4" s="11" t="s">
        <v>220</v>
      </c>
      <c r="G4" s="11" t="s">
        <v>221</v>
      </c>
      <c r="H4" s="11" t="s">
        <v>222</v>
      </c>
      <c r="I4" s="11" t="s">
        <v>223</v>
      </c>
      <c r="J4" s="11" t="s">
        <v>224</v>
      </c>
      <c r="K4" s="11" t="s">
        <v>225</v>
      </c>
      <c r="L4" s="11" t="s">
        <v>226</v>
      </c>
      <c r="M4" s="11" t="s">
        <v>227</v>
      </c>
      <c r="N4" s="11" t="s">
        <v>228</v>
      </c>
      <c r="O4" s="11" t="s">
        <v>229</v>
      </c>
      <c r="P4" s="11" t="s">
        <v>230</v>
      </c>
      <c r="Q4" s="11" t="s">
        <v>231</v>
      </c>
      <c r="R4" s="11" t="s">
        <v>232</v>
      </c>
      <c r="S4" s="11" t="s">
        <v>233</v>
      </c>
      <c r="T4" s="11" t="s">
        <v>234</v>
      </c>
    </row>
    <row r="5" ht="19.8" customHeight="1" spans="1:20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18" sqref="C18"/>
    </sheetView>
  </sheetViews>
  <sheetFormatPr defaultColWidth="9.775" defaultRowHeight="13.5" outlineLevelCol="2"/>
  <cols>
    <col min="1" max="1" width="6.33333333333333" customWidth="1"/>
    <col min="2" max="2" width="9.89166666666667" customWidth="1"/>
    <col min="3" max="3" width="52.3333333333333" customWidth="1"/>
    <col min="4" max="4" width="9.775" customWidth="1"/>
  </cols>
  <sheetData>
    <row r="1" ht="32.7" customHeight="1" spans="1:3">
      <c r="A1" s="3"/>
      <c r="B1" s="9" t="s">
        <v>5</v>
      </c>
      <c r="C1" s="9"/>
    </row>
    <row r="2" ht="25.05" customHeight="1" spans="2:3">
      <c r="B2" s="9"/>
      <c r="C2" s="9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5" defaultRowHeight="13.5"/>
  <cols>
    <col min="1" max="1" width="3.775" customWidth="1"/>
    <col min="2" max="3" width="3.89166666666667" customWidth="1"/>
    <col min="4" max="4" width="6.775" customWidth="1"/>
    <col min="5" max="5" width="15.8916666666667" customWidth="1"/>
    <col min="6" max="6" width="9.225" customWidth="1"/>
    <col min="7" max="20" width="7.225" customWidth="1"/>
    <col min="21" max="22" width="9.775" customWidth="1"/>
  </cols>
  <sheetData>
    <row r="1" ht="16.35" customHeight="1" spans="1:20">
      <c r="A1" s="3"/>
      <c r="S1" s="15" t="s">
        <v>439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29.25" customHeight="1" spans="1:20">
      <c r="A4" s="11" t="s">
        <v>170</v>
      </c>
      <c r="B4" s="11"/>
      <c r="C4" s="11"/>
      <c r="D4" s="11" t="s">
        <v>218</v>
      </c>
      <c r="E4" s="11" t="s">
        <v>219</v>
      </c>
      <c r="F4" s="11" t="s">
        <v>243</v>
      </c>
      <c r="G4" s="11" t="s">
        <v>173</v>
      </c>
      <c r="H4" s="11"/>
      <c r="I4" s="11"/>
      <c r="J4" s="11"/>
      <c r="K4" s="11" t="s">
        <v>174</v>
      </c>
      <c r="L4" s="11"/>
      <c r="M4" s="11"/>
      <c r="N4" s="11"/>
      <c r="O4" s="11"/>
      <c r="P4" s="11"/>
      <c r="Q4" s="11"/>
      <c r="R4" s="11"/>
      <c r="S4" s="11"/>
      <c r="T4" s="11"/>
    </row>
    <row r="5" ht="49.95" customHeight="1" spans="1:20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 t="s">
        <v>136</v>
      </c>
      <c r="H5" s="11" t="s">
        <v>244</v>
      </c>
      <c r="I5" s="11" t="s">
        <v>245</v>
      </c>
      <c r="J5" s="11" t="s">
        <v>229</v>
      </c>
      <c r="K5" s="11" t="s">
        <v>136</v>
      </c>
      <c r="L5" s="11" t="s">
        <v>247</v>
      </c>
      <c r="M5" s="11" t="s">
        <v>248</v>
      </c>
      <c r="N5" s="11" t="s">
        <v>231</v>
      </c>
      <c r="O5" s="11" t="s">
        <v>249</v>
      </c>
      <c r="P5" s="11" t="s">
        <v>250</v>
      </c>
      <c r="Q5" s="11" t="s">
        <v>251</v>
      </c>
      <c r="R5" s="11" t="s">
        <v>227</v>
      </c>
      <c r="S5" s="11" t="s">
        <v>230</v>
      </c>
      <c r="T5" s="11" t="s">
        <v>234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9.775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6.35" customHeight="1" spans="1:8">
      <c r="A1" s="3"/>
      <c r="H1" s="15" t="s">
        <v>440</v>
      </c>
    </row>
    <row r="2" ht="38.85" customHeight="1" spans="1:8">
      <c r="A2" s="16" t="s">
        <v>441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19.8" customHeight="1" spans="1:8">
      <c r="A4" s="11" t="s">
        <v>171</v>
      </c>
      <c r="B4" s="11" t="s">
        <v>172</v>
      </c>
      <c r="C4" s="11" t="s">
        <v>136</v>
      </c>
      <c r="D4" s="11" t="s">
        <v>442</v>
      </c>
      <c r="E4" s="11"/>
      <c r="F4" s="11"/>
      <c r="G4" s="11"/>
      <c r="H4" s="11" t="s">
        <v>174</v>
      </c>
    </row>
    <row r="5" ht="23.25" customHeight="1" spans="1:8">
      <c r="A5" s="11"/>
      <c r="B5" s="11"/>
      <c r="C5" s="11"/>
      <c r="D5" s="11" t="s">
        <v>138</v>
      </c>
      <c r="E5" s="11" t="s">
        <v>265</v>
      </c>
      <c r="F5" s="11"/>
      <c r="G5" s="11" t="s">
        <v>266</v>
      </c>
      <c r="H5" s="11"/>
    </row>
    <row r="6" ht="23.25" customHeight="1" spans="1:8">
      <c r="A6" s="11"/>
      <c r="B6" s="11"/>
      <c r="C6" s="11"/>
      <c r="D6" s="11"/>
      <c r="E6" s="11" t="s">
        <v>244</v>
      </c>
      <c r="F6" s="11" t="s">
        <v>229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9.775" defaultRowHeight="13.5" outlineLevelCol="7"/>
  <cols>
    <col min="1" max="1" width="10.6666666666667" customWidth="1"/>
    <col min="2" max="2" width="22.775" customWidth="1"/>
    <col min="3" max="3" width="19.225" customWidth="1"/>
    <col min="4" max="4" width="16.6666666666667" customWidth="1"/>
    <col min="5" max="6" width="16.4416666666667" customWidth="1"/>
    <col min="7" max="8" width="17.6666666666667" customWidth="1"/>
    <col min="9" max="9" width="9.775" customWidth="1"/>
  </cols>
  <sheetData>
    <row r="1" ht="16.35" customHeight="1" spans="1:8">
      <c r="A1" s="3"/>
      <c r="H1" s="15" t="s">
        <v>443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31</v>
      </c>
      <c r="B3" s="10"/>
      <c r="C3" s="10"/>
      <c r="D3" s="10"/>
      <c r="E3" s="10"/>
      <c r="F3" s="10"/>
      <c r="G3" s="10"/>
      <c r="H3" s="8" t="s">
        <v>32</v>
      </c>
    </row>
    <row r="4" ht="20.7" customHeight="1" spans="1:8">
      <c r="A4" s="11" t="s">
        <v>171</v>
      </c>
      <c r="B4" s="11" t="s">
        <v>172</v>
      </c>
      <c r="C4" s="11" t="s">
        <v>136</v>
      </c>
      <c r="D4" s="11" t="s">
        <v>444</v>
      </c>
      <c r="E4" s="11"/>
      <c r="F4" s="11"/>
      <c r="G4" s="11"/>
      <c r="H4" s="11" t="s">
        <v>174</v>
      </c>
    </row>
    <row r="5" ht="18.9" customHeight="1" spans="1:8">
      <c r="A5" s="11"/>
      <c r="B5" s="11"/>
      <c r="C5" s="11"/>
      <c r="D5" s="11" t="s">
        <v>138</v>
      </c>
      <c r="E5" s="11" t="s">
        <v>265</v>
      </c>
      <c r="F5" s="11"/>
      <c r="G5" s="11" t="s">
        <v>266</v>
      </c>
      <c r="H5" s="11"/>
    </row>
    <row r="6" ht="24.15" customHeight="1" spans="1:8">
      <c r="A6" s="11"/>
      <c r="B6" s="11"/>
      <c r="C6" s="11"/>
      <c r="D6" s="11"/>
      <c r="E6" s="11" t="s">
        <v>244</v>
      </c>
      <c r="F6" s="11" t="s">
        <v>229</v>
      </c>
      <c r="G6" s="11"/>
      <c r="H6" s="11"/>
    </row>
    <row r="7" ht="22.8" customHeight="1" spans="1:8">
      <c r="A7" s="14"/>
      <c r="B7" s="4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M1" sqref="M1:N1"/>
    </sheetView>
  </sheetViews>
  <sheetFormatPr defaultColWidth="9.775" defaultRowHeight="13.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5" customWidth="1"/>
  </cols>
  <sheetData>
    <row r="1" ht="16.35" customHeight="1" spans="1:14">
      <c r="A1" s="3"/>
      <c r="M1" s="15" t="s">
        <v>445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5" customHeight="1" spans="1:14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32</v>
      </c>
      <c r="N3" s="8"/>
    </row>
    <row r="4" ht="26.1" customHeight="1" spans="1:14">
      <c r="A4" s="11" t="s">
        <v>218</v>
      </c>
      <c r="B4" s="11" t="s">
        <v>446</v>
      </c>
      <c r="C4" s="11" t="s">
        <v>447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448</v>
      </c>
      <c r="N4" s="11"/>
    </row>
    <row r="5" ht="31.95" customHeight="1" spans="1:14">
      <c r="A5" s="11"/>
      <c r="B5" s="11"/>
      <c r="C5" s="11" t="s">
        <v>449</v>
      </c>
      <c r="D5" s="11" t="s">
        <v>139</v>
      </c>
      <c r="E5" s="11"/>
      <c r="F5" s="11"/>
      <c r="G5" s="11"/>
      <c r="H5" s="11"/>
      <c r="I5" s="11"/>
      <c r="J5" s="11" t="s">
        <v>450</v>
      </c>
      <c r="K5" s="11" t="s">
        <v>141</v>
      </c>
      <c r="L5" s="11" t="s">
        <v>142</v>
      </c>
      <c r="M5" s="11" t="s">
        <v>451</v>
      </c>
      <c r="N5" s="11" t="s">
        <v>452</v>
      </c>
    </row>
    <row r="6" ht="44.85" customHeight="1" spans="1:14">
      <c r="A6" s="11"/>
      <c r="B6" s="11"/>
      <c r="C6" s="11"/>
      <c r="D6" s="11" t="s">
        <v>453</v>
      </c>
      <c r="E6" s="11" t="s">
        <v>454</v>
      </c>
      <c r="F6" s="11" t="s">
        <v>455</v>
      </c>
      <c r="G6" s="11" t="s">
        <v>456</v>
      </c>
      <c r="H6" s="11" t="s">
        <v>457</v>
      </c>
      <c r="I6" s="11" t="s">
        <v>458</v>
      </c>
      <c r="J6" s="11"/>
      <c r="K6" s="11"/>
      <c r="L6" s="11"/>
      <c r="M6" s="11"/>
      <c r="N6" s="11"/>
    </row>
    <row r="7" ht="22.8" customHeight="1" spans="1:14">
      <c r="A7" s="14"/>
      <c r="B7" s="4" t="s">
        <v>136</v>
      </c>
      <c r="C7" s="13">
        <v>746.67</v>
      </c>
      <c r="D7" s="13">
        <v>746.67</v>
      </c>
      <c r="E7" s="13">
        <v>346.67</v>
      </c>
      <c r="F7" s="13">
        <v>400</v>
      </c>
      <c r="G7" s="13"/>
      <c r="H7" s="13"/>
      <c r="I7" s="13"/>
      <c r="J7" s="13"/>
      <c r="K7" s="13"/>
      <c r="L7" s="13"/>
      <c r="M7" s="13">
        <v>746.67</v>
      </c>
      <c r="N7" s="14"/>
    </row>
    <row r="8" ht="22.8" customHeight="1" spans="1:14">
      <c r="A8" s="12" t="s">
        <v>154</v>
      </c>
      <c r="B8" s="12" t="s">
        <v>155</v>
      </c>
      <c r="C8" s="13">
        <v>746.67</v>
      </c>
      <c r="D8" s="13">
        <v>746.67</v>
      </c>
      <c r="E8" s="13">
        <v>346.67</v>
      </c>
      <c r="F8" s="13">
        <v>400</v>
      </c>
      <c r="G8" s="13"/>
      <c r="H8" s="13"/>
      <c r="I8" s="13"/>
      <c r="J8" s="13"/>
      <c r="K8" s="13"/>
      <c r="L8" s="13"/>
      <c r="M8" s="13">
        <v>746.67</v>
      </c>
      <c r="N8" s="14"/>
    </row>
    <row r="9" ht="22.8" customHeight="1" spans="1:14">
      <c r="A9" s="17" t="s">
        <v>459</v>
      </c>
      <c r="B9" s="17" t="s">
        <v>460</v>
      </c>
      <c r="C9" s="6">
        <v>2.7</v>
      </c>
      <c r="D9" s="6">
        <v>2.7</v>
      </c>
      <c r="E9" s="6">
        <v>2.7</v>
      </c>
      <c r="F9" s="6"/>
      <c r="G9" s="6"/>
      <c r="H9" s="6"/>
      <c r="I9" s="6"/>
      <c r="J9" s="6"/>
      <c r="K9" s="6"/>
      <c r="L9" s="6"/>
      <c r="M9" s="6">
        <v>2.7</v>
      </c>
      <c r="N9" s="14"/>
    </row>
    <row r="10" ht="22.8" customHeight="1" spans="1:14">
      <c r="A10" s="17" t="s">
        <v>459</v>
      </c>
      <c r="B10" s="17" t="s">
        <v>461</v>
      </c>
      <c r="C10" s="6">
        <v>56</v>
      </c>
      <c r="D10" s="6">
        <v>56</v>
      </c>
      <c r="E10" s="6">
        <v>56</v>
      </c>
      <c r="F10" s="6"/>
      <c r="G10" s="6"/>
      <c r="H10" s="6"/>
      <c r="I10" s="6"/>
      <c r="J10" s="6"/>
      <c r="K10" s="6"/>
      <c r="L10" s="6"/>
      <c r="M10" s="6">
        <v>56</v>
      </c>
      <c r="N10" s="14"/>
    </row>
    <row r="11" ht="22.8" customHeight="1" spans="1:14">
      <c r="A11" s="17" t="s">
        <v>459</v>
      </c>
      <c r="B11" s="17" t="s">
        <v>462</v>
      </c>
      <c r="C11" s="6">
        <v>54</v>
      </c>
      <c r="D11" s="6">
        <v>54</v>
      </c>
      <c r="E11" s="6">
        <v>54</v>
      </c>
      <c r="F11" s="6"/>
      <c r="G11" s="6"/>
      <c r="H11" s="6"/>
      <c r="I11" s="6"/>
      <c r="J11" s="6"/>
      <c r="K11" s="6"/>
      <c r="L11" s="6"/>
      <c r="M11" s="6">
        <v>54</v>
      </c>
      <c r="N11" s="14"/>
    </row>
    <row r="12" ht="22.8" customHeight="1" spans="1:14">
      <c r="A12" s="17" t="s">
        <v>459</v>
      </c>
      <c r="B12" s="17" t="s">
        <v>463</v>
      </c>
      <c r="C12" s="6">
        <v>400</v>
      </c>
      <c r="D12" s="6">
        <v>400</v>
      </c>
      <c r="E12" s="6"/>
      <c r="F12" s="6">
        <v>400</v>
      </c>
      <c r="G12" s="6"/>
      <c r="H12" s="6"/>
      <c r="I12" s="6"/>
      <c r="J12" s="6"/>
      <c r="K12" s="6"/>
      <c r="L12" s="6"/>
      <c r="M12" s="6">
        <v>400</v>
      </c>
      <c r="N12" s="14"/>
    </row>
    <row r="13" ht="22.8" customHeight="1" spans="1:14">
      <c r="A13" s="17" t="s">
        <v>459</v>
      </c>
      <c r="B13" s="17" t="s">
        <v>464</v>
      </c>
      <c r="C13" s="6">
        <v>18</v>
      </c>
      <c r="D13" s="6">
        <v>18</v>
      </c>
      <c r="E13" s="6">
        <v>18</v>
      </c>
      <c r="F13" s="6"/>
      <c r="G13" s="6"/>
      <c r="H13" s="6"/>
      <c r="I13" s="6"/>
      <c r="J13" s="6"/>
      <c r="K13" s="6"/>
      <c r="L13" s="6"/>
      <c r="M13" s="6">
        <v>18</v>
      </c>
      <c r="N13" s="14"/>
    </row>
    <row r="14" ht="22.8" customHeight="1" spans="1:14">
      <c r="A14" s="17" t="s">
        <v>459</v>
      </c>
      <c r="B14" s="17" t="s">
        <v>465</v>
      </c>
      <c r="C14" s="6">
        <v>27</v>
      </c>
      <c r="D14" s="6">
        <v>27</v>
      </c>
      <c r="E14" s="6">
        <v>27</v>
      </c>
      <c r="F14" s="6"/>
      <c r="G14" s="6"/>
      <c r="H14" s="6"/>
      <c r="I14" s="6"/>
      <c r="J14" s="6"/>
      <c r="K14" s="6"/>
      <c r="L14" s="6"/>
      <c r="M14" s="6">
        <v>27</v>
      </c>
      <c r="N14" s="14"/>
    </row>
    <row r="15" ht="22.8" customHeight="1" spans="1:14">
      <c r="A15" s="17" t="s">
        <v>459</v>
      </c>
      <c r="B15" s="17" t="s">
        <v>466</v>
      </c>
      <c r="C15" s="6">
        <v>68.97</v>
      </c>
      <c r="D15" s="6">
        <v>68.97</v>
      </c>
      <c r="E15" s="6">
        <v>68.97</v>
      </c>
      <c r="F15" s="6"/>
      <c r="G15" s="6"/>
      <c r="H15" s="6"/>
      <c r="I15" s="6"/>
      <c r="J15" s="6"/>
      <c r="K15" s="6"/>
      <c r="L15" s="6"/>
      <c r="M15" s="6">
        <v>68.97</v>
      </c>
      <c r="N15" s="14"/>
    </row>
    <row r="16" ht="22.8" customHeight="1" spans="1:14">
      <c r="A16" s="17" t="s">
        <v>459</v>
      </c>
      <c r="B16" s="17" t="s">
        <v>467</v>
      </c>
      <c r="C16" s="6">
        <v>20</v>
      </c>
      <c r="D16" s="6">
        <v>20</v>
      </c>
      <c r="E16" s="6">
        <v>20</v>
      </c>
      <c r="F16" s="6"/>
      <c r="G16" s="6"/>
      <c r="H16" s="6"/>
      <c r="I16" s="6"/>
      <c r="J16" s="6"/>
      <c r="K16" s="6"/>
      <c r="L16" s="6"/>
      <c r="M16" s="6">
        <v>20</v>
      </c>
      <c r="N16" s="14"/>
    </row>
    <row r="17" ht="22.8" customHeight="1" spans="1:14">
      <c r="A17" s="17" t="s">
        <v>459</v>
      </c>
      <c r="B17" s="17" t="s">
        <v>468</v>
      </c>
      <c r="C17" s="6">
        <v>4</v>
      </c>
      <c r="D17" s="6">
        <v>4</v>
      </c>
      <c r="E17" s="6">
        <v>4</v>
      </c>
      <c r="F17" s="6"/>
      <c r="G17" s="6"/>
      <c r="H17" s="6"/>
      <c r="I17" s="6"/>
      <c r="J17" s="6"/>
      <c r="K17" s="6"/>
      <c r="L17" s="6"/>
      <c r="M17" s="6">
        <v>4</v>
      </c>
      <c r="N17" s="14"/>
    </row>
    <row r="18" ht="22.8" customHeight="1" spans="1:14">
      <c r="A18" s="17" t="s">
        <v>459</v>
      </c>
      <c r="B18" s="17" t="s">
        <v>469</v>
      </c>
      <c r="C18" s="6">
        <v>21</v>
      </c>
      <c r="D18" s="6">
        <v>21</v>
      </c>
      <c r="E18" s="6">
        <v>21</v>
      </c>
      <c r="F18" s="6"/>
      <c r="G18" s="6"/>
      <c r="H18" s="6"/>
      <c r="I18" s="6"/>
      <c r="J18" s="6"/>
      <c r="K18" s="6"/>
      <c r="L18" s="6"/>
      <c r="M18" s="6">
        <v>21</v>
      </c>
      <c r="N18" s="14"/>
    </row>
    <row r="19" ht="22.8" customHeight="1" spans="1:14">
      <c r="A19" s="17" t="s">
        <v>459</v>
      </c>
      <c r="B19" s="17" t="s">
        <v>470</v>
      </c>
      <c r="C19" s="6">
        <v>30</v>
      </c>
      <c r="D19" s="6">
        <v>30</v>
      </c>
      <c r="E19" s="6">
        <v>30</v>
      </c>
      <c r="F19" s="6"/>
      <c r="G19" s="6"/>
      <c r="H19" s="6"/>
      <c r="I19" s="6"/>
      <c r="J19" s="6"/>
      <c r="K19" s="6"/>
      <c r="L19" s="6"/>
      <c r="M19" s="6">
        <v>30</v>
      </c>
      <c r="N19" s="14"/>
    </row>
    <row r="20" ht="22.8" customHeight="1" spans="1:14">
      <c r="A20" s="17" t="s">
        <v>471</v>
      </c>
      <c r="B20" s="17" t="s">
        <v>472</v>
      </c>
      <c r="C20" s="6">
        <v>35</v>
      </c>
      <c r="D20" s="6">
        <v>35</v>
      </c>
      <c r="E20" s="6">
        <v>35</v>
      </c>
      <c r="F20" s="6"/>
      <c r="G20" s="6"/>
      <c r="H20" s="6"/>
      <c r="I20" s="6"/>
      <c r="J20" s="6"/>
      <c r="K20" s="6"/>
      <c r="L20" s="6"/>
      <c r="M20" s="6">
        <v>35</v>
      </c>
      <c r="N20" s="5"/>
    </row>
    <row r="21" ht="22.8" customHeight="1" spans="1:14">
      <c r="A21" s="17" t="s">
        <v>473</v>
      </c>
      <c r="B21" s="17" t="s">
        <v>474</v>
      </c>
      <c r="C21" s="6">
        <v>10</v>
      </c>
      <c r="D21" s="6">
        <v>10</v>
      </c>
      <c r="E21" s="6">
        <v>10</v>
      </c>
      <c r="F21" s="6"/>
      <c r="G21" s="6"/>
      <c r="H21" s="6"/>
      <c r="I21" s="6"/>
      <c r="J21" s="6"/>
      <c r="K21" s="6"/>
      <c r="L21" s="6"/>
      <c r="M21" s="6">
        <v>10</v>
      </c>
      <c r="N21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8"/>
  <sheetViews>
    <sheetView workbookViewId="0">
      <pane ySplit="5" topLeftCell="A120" activePane="bottomLeft" state="frozen"/>
      <selection/>
      <selection pane="bottomLeft" activeCell="M1" sqref="M1"/>
    </sheetView>
  </sheetViews>
  <sheetFormatPr defaultColWidth="9.775" defaultRowHeight="13.5"/>
  <cols>
    <col min="1" max="1" width="6.775" customWidth="1"/>
    <col min="2" max="2" width="15.1083333333333" customWidth="1"/>
    <col min="3" max="3" width="8.55833333333333" customWidth="1"/>
    <col min="4" max="4" width="12.225" customWidth="1"/>
    <col min="5" max="5" width="8.44166666666667" customWidth="1"/>
    <col min="6" max="6" width="8.55833333333333" customWidth="1"/>
    <col min="7" max="7" width="11.8916666666667" customWidth="1"/>
    <col min="8" max="8" width="21.5583333333333" customWidth="1"/>
    <col min="9" max="9" width="11.1083333333333" customWidth="1"/>
    <col min="10" max="10" width="11.5583333333333" customWidth="1"/>
    <col min="11" max="11" width="9.225" customWidth="1"/>
    <col min="12" max="12" width="9.775" customWidth="1"/>
    <col min="13" max="13" width="15.225" customWidth="1"/>
    <col min="14" max="18" width="9.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475</v>
      </c>
    </row>
    <row r="2" ht="37.95" customHeight="1" spans="1:13">
      <c r="A2" s="3"/>
      <c r="B2" s="3"/>
      <c r="C2" s="9" t="s">
        <v>476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32</v>
      </c>
      <c r="M3" s="8"/>
    </row>
    <row r="4" ht="33.6" customHeight="1" spans="1:13">
      <c r="A4" s="11" t="s">
        <v>218</v>
      </c>
      <c r="B4" s="11" t="s">
        <v>477</v>
      </c>
      <c r="C4" s="11" t="s">
        <v>478</v>
      </c>
      <c r="D4" s="11" t="s">
        <v>479</v>
      </c>
      <c r="E4" s="11" t="s">
        <v>480</v>
      </c>
      <c r="F4" s="11"/>
      <c r="G4" s="11"/>
      <c r="H4" s="11"/>
      <c r="I4" s="11"/>
      <c r="J4" s="11"/>
      <c r="K4" s="11"/>
      <c r="L4" s="11"/>
      <c r="M4" s="11"/>
    </row>
    <row r="5" ht="36.15" customHeight="1" spans="1:13">
      <c r="A5" s="11"/>
      <c r="B5" s="11"/>
      <c r="C5" s="11"/>
      <c r="D5" s="11"/>
      <c r="E5" s="11" t="s">
        <v>481</v>
      </c>
      <c r="F5" s="11" t="s">
        <v>482</v>
      </c>
      <c r="G5" s="11" t="s">
        <v>483</v>
      </c>
      <c r="H5" s="11" t="s">
        <v>484</v>
      </c>
      <c r="I5" s="11" t="s">
        <v>485</v>
      </c>
      <c r="J5" s="11" t="s">
        <v>486</v>
      </c>
      <c r="K5" s="11" t="s">
        <v>487</v>
      </c>
      <c r="L5" s="11" t="s">
        <v>488</v>
      </c>
      <c r="M5" s="11" t="s">
        <v>489</v>
      </c>
    </row>
    <row r="6" ht="28.5" customHeight="1" spans="1:13">
      <c r="A6" s="12" t="s">
        <v>490</v>
      </c>
      <c r="B6" s="12" t="s">
        <v>155</v>
      </c>
      <c r="C6" s="13">
        <v>701.67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05" customHeight="1" spans="1:13">
      <c r="A7" s="5" t="s">
        <v>181</v>
      </c>
      <c r="B7" s="5" t="s">
        <v>491</v>
      </c>
      <c r="C7" s="6">
        <v>2.7</v>
      </c>
      <c r="D7" s="5" t="s">
        <v>397</v>
      </c>
      <c r="E7" s="14" t="s">
        <v>492</v>
      </c>
      <c r="F7" s="5" t="s">
        <v>493</v>
      </c>
      <c r="G7" s="5" t="s">
        <v>494</v>
      </c>
      <c r="H7" s="5" t="s">
        <v>495</v>
      </c>
      <c r="I7" s="5" t="s">
        <v>496</v>
      </c>
      <c r="J7" s="5" t="s">
        <v>497</v>
      </c>
      <c r="K7" s="5" t="s">
        <v>498</v>
      </c>
      <c r="L7" s="5" t="s">
        <v>499</v>
      </c>
      <c r="M7" s="5"/>
    </row>
    <row r="8" ht="43.05" customHeight="1" spans="1:13">
      <c r="A8" s="5"/>
      <c r="B8" s="5"/>
      <c r="C8" s="6"/>
      <c r="D8" s="5"/>
      <c r="E8" s="14"/>
      <c r="F8" s="5" t="s">
        <v>500</v>
      </c>
      <c r="G8" s="5" t="s">
        <v>501</v>
      </c>
      <c r="H8" s="5" t="s">
        <v>501</v>
      </c>
      <c r="I8" s="5" t="s">
        <v>501</v>
      </c>
      <c r="J8" s="5" t="s">
        <v>497</v>
      </c>
      <c r="K8" s="5" t="s">
        <v>498</v>
      </c>
      <c r="L8" s="5" t="s">
        <v>499</v>
      </c>
      <c r="M8" s="5"/>
    </row>
    <row r="9" ht="43.05" customHeight="1" spans="1:13">
      <c r="A9" s="5"/>
      <c r="B9" s="5"/>
      <c r="C9" s="6"/>
      <c r="D9" s="5"/>
      <c r="E9" s="14"/>
      <c r="F9" s="5" t="s">
        <v>502</v>
      </c>
      <c r="G9" s="5" t="s">
        <v>501</v>
      </c>
      <c r="H9" s="5" t="s">
        <v>501</v>
      </c>
      <c r="I9" s="5" t="s">
        <v>501</v>
      </c>
      <c r="J9" s="5" t="s">
        <v>497</v>
      </c>
      <c r="K9" s="5" t="s">
        <v>498</v>
      </c>
      <c r="L9" s="5" t="s">
        <v>499</v>
      </c>
      <c r="M9" s="5"/>
    </row>
    <row r="10" ht="43.05" customHeight="1" spans="1:13">
      <c r="A10" s="5"/>
      <c r="B10" s="5"/>
      <c r="C10" s="6"/>
      <c r="D10" s="5"/>
      <c r="E10" s="14" t="s">
        <v>503</v>
      </c>
      <c r="F10" s="5" t="s">
        <v>504</v>
      </c>
      <c r="G10" s="5" t="s">
        <v>505</v>
      </c>
      <c r="H10" s="5" t="s">
        <v>501</v>
      </c>
      <c r="I10" s="5" t="s">
        <v>505</v>
      </c>
      <c r="J10" s="5" t="s">
        <v>497</v>
      </c>
      <c r="K10" s="5" t="s">
        <v>506</v>
      </c>
      <c r="L10" s="5" t="s">
        <v>499</v>
      </c>
      <c r="M10" s="5"/>
    </row>
    <row r="11" ht="43.05" customHeight="1" spans="1:13">
      <c r="A11" s="5"/>
      <c r="B11" s="5"/>
      <c r="C11" s="6"/>
      <c r="D11" s="5"/>
      <c r="E11" s="14"/>
      <c r="F11" s="5" t="s">
        <v>507</v>
      </c>
      <c r="G11" s="5" t="s">
        <v>508</v>
      </c>
      <c r="H11" s="5" t="s">
        <v>508</v>
      </c>
      <c r="I11" s="5" t="s">
        <v>509</v>
      </c>
      <c r="J11" s="5" t="s">
        <v>497</v>
      </c>
      <c r="K11" s="5" t="s">
        <v>510</v>
      </c>
      <c r="L11" s="5" t="s">
        <v>499</v>
      </c>
      <c r="M11" s="5"/>
    </row>
    <row r="12" ht="43.05" customHeight="1" spans="1:13">
      <c r="A12" s="5"/>
      <c r="B12" s="5"/>
      <c r="C12" s="6"/>
      <c r="D12" s="5"/>
      <c r="E12" s="14"/>
      <c r="F12" s="5" t="s">
        <v>511</v>
      </c>
      <c r="G12" s="5" t="s">
        <v>512</v>
      </c>
      <c r="H12" s="5" t="s">
        <v>513</v>
      </c>
      <c r="I12" s="5" t="s">
        <v>513</v>
      </c>
      <c r="J12" s="5" t="s">
        <v>497</v>
      </c>
      <c r="K12" s="5" t="s">
        <v>514</v>
      </c>
      <c r="L12" s="5" t="s">
        <v>499</v>
      </c>
      <c r="M12" s="5"/>
    </row>
    <row r="13" ht="43.05" customHeight="1" spans="1:13">
      <c r="A13" s="5"/>
      <c r="B13" s="5"/>
      <c r="C13" s="6"/>
      <c r="D13" s="5"/>
      <c r="E13" s="14" t="s">
        <v>515</v>
      </c>
      <c r="F13" s="5" t="s">
        <v>516</v>
      </c>
      <c r="G13" s="5" t="s">
        <v>517</v>
      </c>
      <c r="H13" s="5" t="s">
        <v>518</v>
      </c>
      <c r="I13" s="5" t="s">
        <v>517</v>
      </c>
      <c r="J13" s="5" t="s">
        <v>497</v>
      </c>
      <c r="K13" s="5" t="s">
        <v>514</v>
      </c>
      <c r="L13" s="5" t="s">
        <v>499</v>
      </c>
      <c r="M13" s="5"/>
    </row>
    <row r="14" ht="43.05" customHeight="1" spans="1:13">
      <c r="A14" s="5"/>
      <c r="B14" s="5"/>
      <c r="C14" s="6"/>
      <c r="D14" s="5"/>
      <c r="E14" s="14" t="s">
        <v>519</v>
      </c>
      <c r="F14" s="5" t="s">
        <v>520</v>
      </c>
      <c r="G14" s="5" t="s">
        <v>521</v>
      </c>
      <c r="H14" s="5" t="s">
        <v>522</v>
      </c>
      <c r="I14" s="5" t="s">
        <v>523</v>
      </c>
      <c r="J14" s="5" t="s">
        <v>497</v>
      </c>
      <c r="K14" s="5" t="s">
        <v>524</v>
      </c>
      <c r="L14" s="5" t="s">
        <v>499</v>
      </c>
      <c r="M14" s="5"/>
    </row>
    <row r="15" ht="43.05" customHeight="1" spans="1:13">
      <c r="A15" s="5"/>
      <c r="B15" s="5"/>
      <c r="C15" s="6"/>
      <c r="D15" s="5"/>
      <c r="E15" s="14"/>
      <c r="F15" s="5" t="s">
        <v>525</v>
      </c>
      <c r="G15" s="5" t="s">
        <v>526</v>
      </c>
      <c r="H15" s="5" t="s">
        <v>523</v>
      </c>
      <c r="I15" s="5" t="s">
        <v>527</v>
      </c>
      <c r="J15" s="5" t="s">
        <v>497</v>
      </c>
      <c r="K15" s="5" t="s">
        <v>501</v>
      </c>
      <c r="L15" s="5" t="s">
        <v>528</v>
      </c>
      <c r="M15" s="5"/>
    </row>
    <row r="16" ht="43.05" customHeight="1" spans="1:13">
      <c r="A16" s="5"/>
      <c r="B16" s="5"/>
      <c r="C16" s="6"/>
      <c r="D16" s="5"/>
      <c r="E16" s="14"/>
      <c r="F16" s="5" t="s">
        <v>529</v>
      </c>
      <c r="G16" s="5" t="s">
        <v>530</v>
      </c>
      <c r="H16" s="5" t="s">
        <v>523</v>
      </c>
      <c r="I16" s="5" t="s">
        <v>531</v>
      </c>
      <c r="J16" s="5" t="s">
        <v>497</v>
      </c>
      <c r="K16" s="5" t="s">
        <v>501</v>
      </c>
      <c r="L16" s="5" t="s">
        <v>528</v>
      </c>
      <c r="M16" s="5"/>
    </row>
    <row r="17" ht="43.05" customHeight="1" spans="1:13">
      <c r="A17" s="5" t="s">
        <v>181</v>
      </c>
      <c r="B17" s="5" t="s">
        <v>532</v>
      </c>
      <c r="C17" s="6">
        <v>56</v>
      </c>
      <c r="D17" s="5" t="s">
        <v>533</v>
      </c>
      <c r="E17" s="14" t="s">
        <v>492</v>
      </c>
      <c r="F17" s="5" t="s">
        <v>493</v>
      </c>
      <c r="G17" s="5" t="s">
        <v>494</v>
      </c>
      <c r="H17" s="5" t="s">
        <v>534</v>
      </c>
      <c r="I17" s="5" t="s">
        <v>535</v>
      </c>
      <c r="J17" s="5" t="s">
        <v>497</v>
      </c>
      <c r="K17" s="5" t="s">
        <v>498</v>
      </c>
      <c r="L17" s="5" t="s">
        <v>499</v>
      </c>
      <c r="M17" s="5"/>
    </row>
    <row r="18" ht="43.05" customHeight="1" spans="1:13">
      <c r="A18" s="5"/>
      <c r="B18" s="5"/>
      <c r="C18" s="6"/>
      <c r="D18" s="5"/>
      <c r="E18" s="14"/>
      <c r="F18" s="5" t="s">
        <v>500</v>
      </c>
      <c r="G18" s="5" t="s">
        <v>501</v>
      </c>
      <c r="H18" s="5" t="s">
        <v>501</v>
      </c>
      <c r="I18" s="5" t="s">
        <v>501</v>
      </c>
      <c r="J18" s="5" t="s">
        <v>497</v>
      </c>
      <c r="K18" s="5" t="s">
        <v>498</v>
      </c>
      <c r="L18" s="5" t="s">
        <v>499</v>
      </c>
      <c r="M18" s="5"/>
    </row>
    <row r="19" ht="43.05" customHeight="1" spans="1:13">
      <c r="A19" s="5"/>
      <c r="B19" s="5"/>
      <c r="C19" s="6"/>
      <c r="D19" s="5"/>
      <c r="E19" s="14"/>
      <c r="F19" s="5" t="s">
        <v>502</v>
      </c>
      <c r="G19" s="5" t="s">
        <v>501</v>
      </c>
      <c r="H19" s="5" t="s">
        <v>501</v>
      </c>
      <c r="I19" s="5" t="s">
        <v>501</v>
      </c>
      <c r="J19" s="5" t="s">
        <v>497</v>
      </c>
      <c r="K19" s="5" t="s">
        <v>498</v>
      </c>
      <c r="L19" s="5" t="s">
        <v>499</v>
      </c>
      <c r="M19" s="5"/>
    </row>
    <row r="20" ht="43.05" customHeight="1" spans="1:13">
      <c r="A20" s="5"/>
      <c r="B20" s="5"/>
      <c r="C20" s="6"/>
      <c r="D20" s="5"/>
      <c r="E20" s="14" t="s">
        <v>503</v>
      </c>
      <c r="F20" s="5" t="s">
        <v>504</v>
      </c>
      <c r="G20" s="5" t="s">
        <v>505</v>
      </c>
      <c r="H20" s="5" t="s">
        <v>501</v>
      </c>
      <c r="I20" s="5" t="s">
        <v>505</v>
      </c>
      <c r="J20" s="5" t="s">
        <v>497</v>
      </c>
      <c r="K20" s="5" t="s">
        <v>536</v>
      </c>
      <c r="L20" s="5" t="s">
        <v>499</v>
      </c>
      <c r="M20" s="5"/>
    </row>
    <row r="21" ht="43.05" customHeight="1" spans="1:13">
      <c r="A21" s="5"/>
      <c r="B21" s="5"/>
      <c r="C21" s="6"/>
      <c r="D21" s="5"/>
      <c r="E21" s="14"/>
      <c r="F21" s="5" t="s">
        <v>507</v>
      </c>
      <c r="G21" s="5" t="s">
        <v>508</v>
      </c>
      <c r="H21" s="5" t="s">
        <v>508</v>
      </c>
      <c r="I21" s="5" t="s">
        <v>509</v>
      </c>
      <c r="J21" s="5" t="s">
        <v>497</v>
      </c>
      <c r="K21" s="5" t="s">
        <v>510</v>
      </c>
      <c r="L21" s="5" t="s">
        <v>499</v>
      </c>
      <c r="M21" s="5"/>
    </row>
    <row r="22" ht="43.05" customHeight="1" spans="1:13">
      <c r="A22" s="5"/>
      <c r="B22" s="5"/>
      <c r="C22" s="6"/>
      <c r="D22" s="5"/>
      <c r="E22" s="14"/>
      <c r="F22" s="5" t="s">
        <v>511</v>
      </c>
      <c r="G22" s="5" t="s">
        <v>517</v>
      </c>
      <c r="H22" s="5" t="s">
        <v>518</v>
      </c>
      <c r="I22" s="5" t="s">
        <v>517</v>
      </c>
      <c r="J22" s="5" t="s">
        <v>497</v>
      </c>
      <c r="K22" s="5" t="s">
        <v>514</v>
      </c>
      <c r="L22" s="5" t="s">
        <v>499</v>
      </c>
      <c r="M22" s="5"/>
    </row>
    <row r="23" ht="43.05" customHeight="1" spans="1:13">
      <c r="A23" s="5"/>
      <c r="B23" s="5"/>
      <c r="C23" s="6"/>
      <c r="D23" s="5"/>
      <c r="E23" s="14" t="s">
        <v>515</v>
      </c>
      <c r="F23" s="5" t="s">
        <v>516</v>
      </c>
      <c r="G23" s="5" t="s">
        <v>512</v>
      </c>
      <c r="H23" s="5" t="s">
        <v>513</v>
      </c>
      <c r="I23" s="5" t="s">
        <v>513</v>
      </c>
      <c r="J23" s="5" t="s">
        <v>497</v>
      </c>
      <c r="K23" s="5" t="s">
        <v>514</v>
      </c>
      <c r="L23" s="5" t="s">
        <v>499</v>
      </c>
      <c r="M23" s="5"/>
    </row>
    <row r="24" ht="43.05" customHeight="1" spans="1:13">
      <c r="A24" s="5"/>
      <c r="B24" s="5"/>
      <c r="C24" s="6"/>
      <c r="D24" s="5"/>
      <c r="E24" s="14" t="s">
        <v>519</v>
      </c>
      <c r="F24" s="5" t="s">
        <v>520</v>
      </c>
      <c r="G24" s="5" t="s">
        <v>521</v>
      </c>
      <c r="H24" s="5" t="s">
        <v>537</v>
      </c>
      <c r="I24" s="5" t="s">
        <v>523</v>
      </c>
      <c r="J24" s="5" t="s">
        <v>497</v>
      </c>
      <c r="K24" s="5" t="s">
        <v>524</v>
      </c>
      <c r="L24" s="5" t="s">
        <v>499</v>
      </c>
      <c r="M24" s="5"/>
    </row>
    <row r="25" ht="43.05" customHeight="1" spans="1:13">
      <c r="A25" s="5"/>
      <c r="B25" s="5"/>
      <c r="C25" s="6"/>
      <c r="D25" s="5"/>
      <c r="E25" s="14"/>
      <c r="F25" s="5" t="s">
        <v>525</v>
      </c>
      <c r="G25" s="5" t="s">
        <v>526</v>
      </c>
      <c r="H25" s="5" t="s">
        <v>523</v>
      </c>
      <c r="I25" s="5" t="s">
        <v>527</v>
      </c>
      <c r="J25" s="5" t="s">
        <v>497</v>
      </c>
      <c r="K25" s="5" t="s">
        <v>501</v>
      </c>
      <c r="L25" s="5" t="s">
        <v>528</v>
      </c>
      <c r="M25" s="5"/>
    </row>
    <row r="26" ht="43.05" customHeight="1" spans="1:13">
      <c r="A26" s="5"/>
      <c r="B26" s="5"/>
      <c r="C26" s="6"/>
      <c r="D26" s="5"/>
      <c r="E26" s="14"/>
      <c r="F26" s="5" t="s">
        <v>529</v>
      </c>
      <c r="G26" s="5" t="s">
        <v>530</v>
      </c>
      <c r="H26" s="5" t="s">
        <v>523</v>
      </c>
      <c r="I26" s="5" t="s">
        <v>531</v>
      </c>
      <c r="J26" s="5" t="s">
        <v>497</v>
      </c>
      <c r="K26" s="5" t="s">
        <v>501</v>
      </c>
      <c r="L26" s="5" t="s">
        <v>528</v>
      </c>
      <c r="M26" s="5"/>
    </row>
    <row r="27" ht="43.05" customHeight="1" spans="1:13">
      <c r="A27" s="5" t="s">
        <v>181</v>
      </c>
      <c r="B27" s="5" t="s">
        <v>538</v>
      </c>
      <c r="C27" s="6">
        <v>54</v>
      </c>
      <c r="D27" s="5" t="s">
        <v>539</v>
      </c>
      <c r="E27" s="14" t="s">
        <v>492</v>
      </c>
      <c r="F27" s="5" t="s">
        <v>493</v>
      </c>
      <c r="G27" s="5" t="s">
        <v>494</v>
      </c>
      <c r="H27" s="5" t="s">
        <v>540</v>
      </c>
      <c r="I27" s="5" t="s">
        <v>540</v>
      </c>
      <c r="J27" s="5" t="s">
        <v>541</v>
      </c>
      <c r="K27" s="5" t="s">
        <v>498</v>
      </c>
      <c r="L27" s="5" t="s">
        <v>499</v>
      </c>
      <c r="M27" s="5"/>
    </row>
    <row r="28" ht="43.05" customHeight="1" spans="1:13">
      <c r="A28" s="5"/>
      <c r="B28" s="5"/>
      <c r="C28" s="6"/>
      <c r="D28" s="5"/>
      <c r="E28" s="14"/>
      <c r="F28" s="5" t="s">
        <v>500</v>
      </c>
      <c r="G28" s="5" t="s">
        <v>501</v>
      </c>
      <c r="H28" s="5" t="s">
        <v>501</v>
      </c>
      <c r="I28" s="5" t="s">
        <v>501</v>
      </c>
      <c r="J28" s="5" t="s">
        <v>497</v>
      </c>
      <c r="K28" s="5" t="s">
        <v>498</v>
      </c>
      <c r="L28" s="5" t="s">
        <v>499</v>
      </c>
      <c r="M28" s="5"/>
    </row>
    <row r="29" ht="43.05" customHeight="1" spans="1:13">
      <c r="A29" s="5"/>
      <c r="B29" s="5"/>
      <c r="C29" s="6"/>
      <c r="D29" s="5"/>
      <c r="E29" s="14"/>
      <c r="F29" s="5" t="s">
        <v>502</v>
      </c>
      <c r="G29" s="5" t="s">
        <v>501</v>
      </c>
      <c r="H29" s="5" t="s">
        <v>501</v>
      </c>
      <c r="I29" s="5" t="s">
        <v>501</v>
      </c>
      <c r="J29" s="5" t="s">
        <v>497</v>
      </c>
      <c r="K29" s="5" t="s">
        <v>498</v>
      </c>
      <c r="L29" s="5" t="s">
        <v>499</v>
      </c>
      <c r="M29" s="5"/>
    </row>
    <row r="30" ht="43.05" customHeight="1" spans="1:13">
      <c r="A30" s="5"/>
      <c r="B30" s="5"/>
      <c r="C30" s="6"/>
      <c r="D30" s="5"/>
      <c r="E30" s="14" t="s">
        <v>515</v>
      </c>
      <c r="F30" s="5" t="s">
        <v>516</v>
      </c>
      <c r="G30" s="5" t="s">
        <v>517</v>
      </c>
      <c r="H30" s="5" t="s">
        <v>518</v>
      </c>
      <c r="I30" s="5" t="s">
        <v>517</v>
      </c>
      <c r="J30" s="5" t="s">
        <v>497</v>
      </c>
      <c r="K30" s="5" t="s">
        <v>514</v>
      </c>
      <c r="L30" s="5" t="s">
        <v>499</v>
      </c>
      <c r="M30" s="5"/>
    </row>
    <row r="31" ht="43.05" customHeight="1" spans="1:13">
      <c r="A31" s="5"/>
      <c r="B31" s="5"/>
      <c r="C31" s="6"/>
      <c r="D31" s="5"/>
      <c r="E31" s="14" t="s">
        <v>519</v>
      </c>
      <c r="F31" s="5" t="s">
        <v>529</v>
      </c>
      <c r="G31" s="5" t="s">
        <v>530</v>
      </c>
      <c r="H31" s="5" t="s">
        <v>523</v>
      </c>
      <c r="I31" s="5" t="s">
        <v>542</v>
      </c>
      <c r="J31" s="5" t="s">
        <v>497</v>
      </c>
      <c r="K31" s="5" t="s">
        <v>501</v>
      </c>
      <c r="L31" s="5" t="s">
        <v>528</v>
      </c>
      <c r="M31" s="5"/>
    </row>
    <row r="32" ht="43.05" customHeight="1" spans="1:13">
      <c r="A32" s="5"/>
      <c r="B32" s="5"/>
      <c r="C32" s="6"/>
      <c r="D32" s="5"/>
      <c r="E32" s="14"/>
      <c r="F32" s="5" t="s">
        <v>525</v>
      </c>
      <c r="G32" s="5" t="s">
        <v>526</v>
      </c>
      <c r="H32" s="5" t="s">
        <v>523</v>
      </c>
      <c r="I32" s="5" t="s">
        <v>543</v>
      </c>
      <c r="J32" s="5" t="s">
        <v>497</v>
      </c>
      <c r="K32" s="5" t="s">
        <v>501</v>
      </c>
      <c r="L32" s="5" t="s">
        <v>528</v>
      </c>
      <c r="M32" s="5"/>
    </row>
    <row r="33" ht="43.05" customHeight="1" spans="1:13">
      <c r="A33" s="5"/>
      <c r="B33" s="5"/>
      <c r="C33" s="6"/>
      <c r="D33" s="5"/>
      <c r="E33" s="14"/>
      <c r="F33" s="5" t="s">
        <v>520</v>
      </c>
      <c r="G33" s="5" t="s">
        <v>521</v>
      </c>
      <c r="H33" s="5" t="s">
        <v>544</v>
      </c>
      <c r="I33" s="5" t="s">
        <v>523</v>
      </c>
      <c r="J33" s="5" t="s">
        <v>497</v>
      </c>
      <c r="K33" s="5" t="s">
        <v>524</v>
      </c>
      <c r="L33" s="5" t="s">
        <v>499</v>
      </c>
      <c r="M33" s="5"/>
    </row>
    <row r="34" ht="43.05" customHeight="1" spans="1:13">
      <c r="A34" s="5"/>
      <c r="B34" s="5"/>
      <c r="C34" s="6"/>
      <c r="D34" s="5"/>
      <c r="E34" s="14" t="s">
        <v>503</v>
      </c>
      <c r="F34" s="5" t="s">
        <v>507</v>
      </c>
      <c r="G34" s="5" t="s">
        <v>508</v>
      </c>
      <c r="H34" s="5" t="s">
        <v>508</v>
      </c>
      <c r="I34" s="5" t="s">
        <v>509</v>
      </c>
      <c r="J34" s="5" t="s">
        <v>497</v>
      </c>
      <c r="K34" s="5" t="s">
        <v>510</v>
      </c>
      <c r="L34" s="5" t="s">
        <v>499</v>
      </c>
      <c r="M34" s="5"/>
    </row>
    <row r="35" ht="43.05" customHeight="1" spans="1:13">
      <c r="A35" s="5"/>
      <c r="B35" s="5"/>
      <c r="C35" s="6"/>
      <c r="D35" s="5"/>
      <c r="E35" s="14"/>
      <c r="F35" s="5" t="s">
        <v>511</v>
      </c>
      <c r="G35" s="5" t="s">
        <v>512</v>
      </c>
      <c r="H35" s="5" t="s">
        <v>513</v>
      </c>
      <c r="I35" s="5" t="s">
        <v>513</v>
      </c>
      <c r="J35" s="5" t="s">
        <v>497</v>
      </c>
      <c r="K35" s="5" t="s">
        <v>514</v>
      </c>
      <c r="L35" s="5" t="s">
        <v>499</v>
      </c>
      <c r="M35" s="5"/>
    </row>
    <row r="36" ht="43.05" customHeight="1" spans="1:13">
      <c r="A36" s="5"/>
      <c r="B36" s="5"/>
      <c r="C36" s="6"/>
      <c r="D36" s="5"/>
      <c r="E36" s="14"/>
      <c r="F36" s="5" t="s">
        <v>504</v>
      </c>
      <c r="G36" s="5" t="s">
        <v>505</v>
      </c>
      <c r="H36" s="5" t="s">
        <v>501</v>
      </c>
      <c r="I36" s="5" t="s">
        <v>505</v>
      </c>
      <c r="J36" s="5" t="s">
        <v>497</v>
      </c>
      <c r="K36" s="5" t="s">
        <v>506</v>
      </c>
      <c r="L36" s="5" t="s">
        <v>499</v>
      </c>
      <c r="M36" s="5"/>
    </row>
    <row r="37" ht="43.05" customHeight="1" spans="1:13">
      <c r="A37" s="5" t="s">
        <v>181</v>
      </c>
      <c r="B37" s="5" t="s">
        <v>545</v>
      </c>
      <c r="C37" s="6">
        <v>400</v>
      </c>
      <c r="D37" s="5" t="s">
        <v>546</v>
      </c>
      <c r="E37" s="14" t="s">
        <v>492</v>
      </c>
      <c r="F37" s="5" t="s">
        <v>493</v>
      </c>
      <c r="G37" s="5" t="s">
        <v>494</v>
      </c>
      <c r="H37" s="5" t="s">
        <v>547</v>
      </c>
      <c r="I37" s="5" t="s">
        <v>548</v>
      </c>
      <c r="J37" s="5" t="s">
        <v>497</v>
      </c>
      <c r="K37" s="5" t="s">
        <v>498</v>
      </c>
      <c r="L37" s="5" t="s">
        <v>499</v>
      </c>
      <c r="M37" s="5"/>
    </row>
    <row r="38" ht="43.05" customHeight="1" spans="1:13">
      <c r="A38" s="5"/>
      <c r="B38" s="5"/>
      <c r="C38" s="6"/>
      <c r="D38" s="5"/>
      <c r="E38" s="14"/>
      <c r="F38" s="5" t="s">
        <v>502</v>
      </c>
      <c r="G38" s="5" t="s">
        <v>501</v>
      </c>
      <c r="H38" s="5" t="s">
        <v>501</v>
      </c>
      <c r="I38" s="5" t="s">
        <v>501</v>
      </c>
      <c r="J38" s="5" t="s">
        <v>497</v>
      </c>
      <c r="K38" s="5" t="s">
        <v>498</v>
      </c>
      <c r="L38" s="5" t="s">
        <v>499</v>
      </c>
      <c r="M38" s="5"/>
    </row>
    <row r="39" ht="43.05" customHeight="1" spans="1:13">
      <c r="A39" s="5"/>
      <c r="B39" s="5"/>
      <c r="C39" s="6"/>
      <c r="D39" s="5"/>
      <c r="E39" s="14"/>
      <c r="F39" s="5" t="s">
        <v>500</v>
      </c>
      <c r="G39" s="5" t="s">
        <v>501</v>
      </c>
      <c r="H39" s="5" t="s">
        <v>501</v>
      </c>
      <c r="I39" s="5" t="s">
        <v>501</v>
      </c>
      <c r="J39" s="5" t="s">
        <v>497</v>
      </c>
      <c r="K39" s="5" t="s">
        <v>498</v>
      </c>
      <c r="L39" s="5" t="s">
        <v>499</v>
      </c>
      <c r="M39" s="5"/>
    </row>
    <row r="40" ht="43.05" customHeight="1" spans="1:13">
      <c r="A40" s="5"/>
      <c r="B40" s="5"/>
      <c r="C40" s="6"/>
      <c r="D40" s="5"/>
      <c r="E40" s="14" t="s">
        <v>519</v>
      </c>
      <c r="F40" s="5" t="s">
        <v>529</v>
      </c>
      <c r="G40" s="5" t="s">
        <v>530</v>
      </c>
      <c r="H40" s="5" t="s">
        <v>523</v>
      </c>
      <c r="I40" s="5" t="s">
        <v>531</v>
      </c>
      <c r="J40" s="5" t="s">
        <v>497</v>
      </c>
      <c r="K40" s="5" t="s">
        <v>501</v>
      </c>
      <c r="L40" s="5" t="s">
        <v>528</v>
      </c>
      <c r="M40" s="5"/>
    </row>
    <row r="41" ht="43.05" customHeight="1" spans="1:13">
      <c r="A41" s="5"/>
      <c r="B41" s="5"/>
      <c r="C41" s="6"/>
      <c r="D41" s="5"/>
      <c r="E41" s="14"/>
      <c r="F41" s="5" t="s">
        <v>525</v>
      </c>
      <c r="G41" s="5" t="s">
        <v>526</v>
      </c>
      <c r="H41" s="5" t="s">
        <v>523</v>
      </c>
      <c r="I41" s="5" t="s">
        <v>527</v>
      </c>
      <c r="J41" s="5" t="s">
        <v>497</v>
      </c>
      <c r="K41" s="5" t="s">
        <v>501</v>
      </c>
      <c r="L41" s="5" t="s">
        <v>528</v>
      </c>
      <c r="M41" s="5"/>
    </row>
    <row r="42" ht="43.05" customHeight="1" spans="1:13">
      <c r="A42" s="5"/>
      <c r="B42" s="5"/>
      <c r="C42" s="6"/>
      <c r="D42" s="5"/>
      <c r="E42" s="14"/>
      <c r="F42" s="5" t="s">
        <v>520</v>
      </c>
      <c r="G42" s="5" t="s">
        <v>521</v>
      </c>
      <c r="H42" s="5" t="s">
        <v>548</v>
      </c>
      <c r="I42" s="5" t="s">
        <v>523</v>
      </c>
      <c r="J42" s="5" t="s">
        <v>497</v>
      </c>
      <c r="K42" s="5" t="s">
        <v>524</v>
      </c>
      <c r="L42" s="5" t="s">
        <v>499</v>
      </c>
      <c r="M42" s="5"/>
    </row>
    <row r="43" ht="43.05" customHeight="1" spans="1:13">
      <c r="A43" s="5"/>
      <c r="B43" s="5"/>
      <c r="C43" s="6"/>
      <c r="D43" s="5"/>
      <c r="E43" s="14" t="s">
        <v>515</v>
      </c>
      <c r="F43" s="5" t="s">
        <v>516</v>
      </c>
      <c r="G43" s="5" t="s">
        <v>517</v>
      </c>
      <c r="H43" s="5" t="s">
        <v>518</v>
      </c>
      <c r="I43" s="5" t="s">
        <v>517</v>
      </c>
      <c r="J43" s="5" t="s">
        <v>497</v>
      </c>
      <c r="K43" s="5" t="s">
        <v>514</v>
      </c>
      <c r="L43" s="5" t="s">
        <v>499</v>
      </c>
      <c r="M43" s="5"/>
    </row>
    <row r="44" ht="43.05" customHeight="1" spans="1:13">
      <c r="A44" s="5"/>
      <c r="B44" s="5"/>
      <c r="C44" s="6"/>
      <c r="D44" s="5"/>
      <c r="E44" s="14" t="s">
        <v>503</v>
      </c>
      <c r="F44" s="5" t="s">
        <v>511</v>
      </c>
      <c r="G44" s="5" t="s">
        <v>512</v>
      </c>
      <c r="H44" s="5" t="s">
        <v>513</v>
      </c>
      <c r="I44" s="5" t="s">
        <v>513</v>
      </c>
      <c r="J44" s="5" t="s">
        <v>497</v>
      </c>
      <c r="K44" s="5" t="s">
        <v>514</v>
      </c>
      <c r="L44" s="5" t="s">
        <v>499</v>
      </c>
      <c r="M44" s="5"/>
    </row>
    <row r="45" ht="43.05" customHeight="1" spans="1:13">
      <c r="A45" s="5"/>
      <c r="B45" s="5"/>
      <c r="C45" s="6"/>
      <c r="D45" s="5"/>
      <c r="E45" s="14"/>
      <c r="F45" s="5" t="s">
        <v>504</v>
      </c>
      <c r="G45" s="5" t="s">
        <v>505</v>
      </c>
      <c r="H45" s="5" t="s">
        <v>501</v>
      </c>
      <c r="I45" s="5" t="s">
        <v>505</v>
      </c>
      <c r="J45" s="5" t="s">
        <v>497</v>
      </c>
      <c r="K45" s="5" t="s">
        <v>549</v>
      </c>
      <c r="L45" s="5" t="s">
        <v>499</v>
      </c>
      <c r="M45" s="5"/>
    </row>
    <row r="46" ht="43.05" customHeight="1" spans="1:13">
      <c r="A46" s="5"/>
      <c r="B46" s="5"/>
      <c r="C46" s="6"/>
      <c r="D46" s="5"/>
      <c r="E46" s="14"/>
      <c r="F46" s="5" t="s">
        <v>507</v>
      </c>
      <c r="G46" s="5" t="s">
        <v>508</v>
      </c>
      <c r="H46" s="5" t="s">
        <v>508</v>
      </c>
      <c r="I46" s="5" t="s">
        <v>509</v>
      </c>
      <c r="J46" s="5" t="s">
        <v>497</v>
      </c>
      <c r="K46" s="5" t="s">
        <v>510</v>
      </c>
      <c r="L46" s="5" t="s">
        <v>499</v>
      </c>
      <c r="M46" s="5"/>
    </row>
    <row r="47" ht="43.05" customHeight="1" spans="1:13">
      <c r="A47" s="5" t="s">
        <v>181</v>
      </c>
      <c r="B47" s="5" t="s">
        <v>550</v>
      </c>
      <c r="C47" s="6">
        <v>18</v>
      </c>
      <c r="D47" s="5" t="s">
        <v>551</v>
      </c>
      <c r="E47" s="14" t="s">
        <v>492</v>
      </c>
      <c r="F47" s="5" t="s">
        <v>493</v>
      </c>
      <c r="G47" s="5" t="s">
        <v>494</v>
      </c>
      <c r="H47" s="5" t="s">
        <v>552</v>
      </c>
      <c r="I47" s="5" t="s">
        <v>553</v>
      </c>
      <c r="J47" s="5" t="s">
        <v>497</v>
      </c>
      <c r="K47" s="5" t="s">
        <v>498</v>
      </c>
      <c r="L47" s="5" t="s">
        <v>499</v>
      </c>
      <c r="M47" s="5"/>
    </row>
    <row r="48" ht="43.05" customHeight="1" spans="1:13">
      <c r="A48" s="5"/>
      <c r="B48" s="5"/>
      <c r="C48" s="6"/>
      <c r="D48" s="5"/>
      <c r="E48" s="14"/>
      <c r="F48" s="5" t="s">
        <v>500</v>
      </c>
      <c r="G48" s="5" t="s">
        <v>501</v>
      </c>
      <c r="H48" s="5" t="s">
        <v>501</v>
      </c>
      <c r="I48" s="5" t="s">
        <v>501</v>
      </c>
      <c r="J48" s="5" t="s">
        <v>497</v>
      </c>
      <c r="K48" s="5" t="s">
        <v>498</v>
      </c>
      <c r="L48" s="5" t="s">
        <v>499</v>
      </c>
      <c r="M48" s="5"/>
    </row>
    <row r="49" ht="43.05" customHeight="1" spans="1:13">
      <c r="A49" s="5"/>
      <c r="B49" s="5"/>
      <c r="C49" s="6"/>
      <c r="D49" s="5"/>
      <c r="E49" s="14"/>
      <c r="F49" s="5" t="s">
        <v>502</v>
      </c>
      <c r="G49" s="5" t="s">
        <v>501</v>
      </c>
      <c r="H49" s="5" t="s">
        <v>501</v>
      </c>
      <c r="I49" s="5" t="s">
        <v>501</v>
      </c>
      <c r="J49" s="5" t="s">
        <v>497</v>
      </c>
      <c r="K49" s="5" t="s">
        <v>498</v>
      </c>
      <c r="L49" s="5" t="s">
        <v>499</v>
      </c>
      <c r="M49" s="5"/>
    </row>
    <row r="50" ht="43.05" customHeight="1" spans="1:13">
      <c r="A50" s="5"/>
      <c r="B50" s="5"/>
      <c r="C50" s="6"/>
      <c r="D50" s="5"/>
      <c r="E50" s="14" t="s">
        <v>503</v>
      </c>
      <c r="F50" s="5" t="s">
        <v>504</v>
      </c>
      <c r="G50" s="5" t="s">
        <v>505</v>
      </c>
      <c r="H50" s="5" t="s">
        <v>501</v>
      </c>
      <c r="I50" s="5" t="s">
        <v>505</v>
      </c>
      <c r="J50" s="5" t="s">
        <v>497</v>
      </c>
      <c r="K50" s="5" t="s">
        <v>506</v>
      </c>
      <c r="L50" s="5" t="s">
        <v>499</v>
      </c>
      <c r="M50" s="5"/>
    </row>
    <row r="51" ht="43.05" customHeight="1" spans="1:13">
      <c r="A51" s="5"/>
      <c r="B51" s="5"/>
      <c r="C51" s="6"/>
      <c r="D51" s="5"/>
      <c r="E51" s="14"/>
      <c r="F51" s="5" t="s">
        <v>507</v>
      </c>
      <c r="G51" s="5" t="s">
        <v>508</v>
      </c>
      <c r="H51" s="5" t="s">
        <v>508</v>
      </c>
      <c r="I51" s="5" t="s">
        <v>509</v>
      </c>
      <c r="J51" s="5" t="s">
        <v>497</v>
      </c>
      <c r="K51" s="5" t="s">
        <v>510</v>
      </c>
      <c r="L51" s="5" t="s">
        <v>499</v>
      </c>
      <c r="M51" s="5"/>
    </row>
    <row r="52" ht="43.05" customHeight="1" spans="1:13">
      <c r="A52" s="5"/>
      <c r="B52" s="5"/>
      <c r="C52" s="6"/>
      <c r="D52" s="5"/>
      <c r="E52" s="14"/>
      <c r="F52" s="5" t="s">
        <v>511</v>
      </c>
      <c r="G52" s="5" t="s">
        <v>512</v>
      </c>
      <c r="H52" s="5" t="s">
        <v>513</v>
      </c>
      <c r="I52" s="5" t="s">
        <v>513</v>
      </c>
      <c r="J52" s="5" t="s">
        <v>497</v>
      </c>
      <c r="K52" s="5" t="s">
        <v>514</v>
      </c>
      <c r="L52" s="5" t="s">
        <v>499</v>
      </c>
      <c r="M52" s="5"/>
    </row>
    <row r="53" ht="43.05" customHeight="1" spans="1:13">
      <c r="A53" s="5"/>
      <c r="B53" s="5"/>
      <c r="C53" s="6"/>
      <c r="D53" s="5"/>
      <c r="E53" s="14" t="s">
        <v>515</v>
      </c>
      <c r="F53" s="5" t="s">
        <v>516</v>
      </c>
      <c r="G53" s="5" t="s">
        <v>517</v>
      </c>
      <c r="H53" s="5" t="s">
        <v>554</v>
      </c>
      <c r="I53" s="5" t="s">
        <v>517</v>
      </c>
      <c r="J53" s="5" t="s">
        <v>497</v>
      </c>
      <c r="K53" s="5" t="s">
        <v>514</v>
      </c>
      <c r="L53" s="5" t="s">
        <v>499</v>
      </c>
      <c r="M53" s="5"/>
    </row>
    <row r="54" ht="43.05" customHeight="1" spans="1:13">
      <c r="A54" s="5"/>
      <c r="B54" s="5"/>
      <c r="C54" s="6"/>
      <c r="D54" s="5"/>
      <c r="E54" s="14" t="s">
        <v>519</v>
      </c>
      <c r="F54" s="5" t="s">
        <v>520</v>
      </c>
      <c r="G54" s="5" t="s">
        <v>521</v>
      </c>
      <c r="H54" s="5" t="s">
        <v>555</v>
      </c>
      <c r="I54" s="5" t="s">
        <v>523</v>
      </c>
      <c r="J54" s="5" t="s">
        <v>497</v>
      </c>
      <c r="K54" s="5" t="s">
        <v>524</v>
      </c>
      <c r="L54" s="5" t="s">
        <v>499</v>
      </c>
      <c r="M54" s="5"/>
    </row>
    <row r="55" ht="43.05" customHeight="1" spans="1:13">
      <c r="A55" s="5"/>
      <c r="B55" s="5"/>
      <c r="C55" s="6"/>
      <c r="D55" s="5"/>
      <c r="E55" s="14"/>
      <c r="F55" s="5" t="s">
        <v>525</v>
      </c>
      <c r="G55" s="5" t="s">
        <v>526</v>
      </c>
      <c r="H55" s="5" t="s">
        <v>523</v>
      </c>
      <c r="I55" s="5" t="s">
        <v>527</v>
      </c>
      <c r="J55" s="5" t="s">
        <v>497</v>
      </c>
      <c r="K55" s="5" t="s">
        <v>556</v>
      </c>
      <c r="L55" s="5" t="s">
        <v>528</v>
      </c>
      <c r="M55" s="5"/>
    </row>
    <row r="56" ht="43.05" customHeight="1" spans="1:13">
      <c r="A56" s="5"/>
      <c r="B56" s="5"/>
      <c r="C56" s="6"/>
      <c r="D56" s="5"/>
      <c r="E56" s="14"/>
      <c r="F56" s="5" t="s">
        <v>529</v>
      </c>
      <c r="G56" s="5" t="s">
        <v>530</v>
      </c>
      <c r="H56" s="5" t="s">
        <v>523</v>
      </c>
      <c r="I56" s="5" t="s">
        <v>531</v>
      </c>
      <c r="J56" s="5" t="s">
        <v>497</v>
      </c>
      <c r="K56" s="5" t="s">
        <v>501</v>
      </c>
      <c r="L56" s="5" t="s">
        <v>528</v>
      </c>
      <c r="M56" s="5"/>
    </row>
    <row r="57" ht="43.05" customHeight="1" spans="1:13">
      <c r="A57" s="5" t="s">
        <v>181</v>
      </c>
      <c r="B57" s="5" t="s">
        <v>557</v>
      </c>
      <c r="C57" s="6">
        <v>27</v>
      </c>
      <c r="D57" s="5" t="s">
        <v>558</v>
      </c>
      <c r="E57" s="14" t="s">
        <v>492</v>
      </c>
      <c r="F57" s="5" t="s">
        <v>493</v>
      </c>
      <c r="G57" s="5" t="s">
        <v>559</v>
      </c>
      <c r="H57" s="5" t="s">
        <v>560</v>
      </c>
      <c r="I57" s="5" t="s">
        <v>561</v>
      </c>
      <c r="J57" s="5" t="s">
        <v>497</v>
      </c>
      <c r="K57" s="5" t="s">
        <v>498</v>
      </c>
      <c r="L57" s="5" t="s">
        <v>499</v>
      </c>
      <c r="M57" s="5"/>
    </row>
    <row r="58" ht="43.05" customHeight="1" spans="1:13">
      <c r="A58" s="5"/>
      <c r="B58" s="5"/>
      <c r="C58" s="6"/>
      <c r="D58" s="5"/>
      <c r="E58" s="14"/>
      <c r="F58" s="5" t="s">
        <v>500</v>
      </c>
      <c r="G58" s="5" t="s">
        <v>501</v>
      </c>
      <c r="H58" s="5" t="s">
        <v>501</v>
      </c>
      <c r="I58" s="5" t="s">
        <v>501</v>
      </c>
      <c r="J58" s="5" t="s">
        <v>497</v>
      </c>
      <c r="K58" s="5" t="s">
        <v>498</v>
      </c>
      <c r="L58" s="5" t="s">
        <v>499</v>
      </c>
      <c r="M58" s="5"/>
    </row>
    <row r="59" ht="43.05" customHeight="1" spans="1:13">
      <c r="A59" s="5"/>
      <c r="B59" s="5"/>
      <c r="C59" s="6"/>
      <c r="D59" s="5"/>
      <c r="E59" s="14"/>
      <c r="F59" s="5" t="s">
        <v>502</v>
      </c>
      <c r="G59" s="5" t="s">
        <v>501</v>
      </c>
      <c r="H59" s="5" t="s">
        <v>501</v>
      </c>
      <c r="I59" s="5" t="s">
        <v>501</v>
      </c>
      <c r="J59" s="5" t="s">
        <v>497</v>
      </c>
      <c r="K59" s="5" t="s">
        <v>498</v>
      </c>
      <c r="L59" s="5" t="s">
        <v>499</v>
      </c>
      <c r="M59" s="5"/>
    </row>
    <row r="60" ht="43.05" customHeight="1" spans="1:13">
      <c r="A60" s="5"/>
      <c r="B60" s="5"/>
      <c r="C60" s="6"/>
      <c r="D60" s="5"/>
      <c r="E60" s="14" t="s">
        <v>515</v>
      </c>
      <c r="F60" s="5" t="s">
        <v>516</v>
      </c>
      <c r="G60" s="5" t="s">
        <v>517</v>
      </c>
      <c r="H60" s="5" t="s">
        <v>518</v>
      </c>
      <c r="I60" s="5" t="s">
        <v>517</v>
      </c>
      <c r="J60" s="5" t="s">
        <v>497</v>
      </c>
      <c r="K60" s="5" t="s">
        <v>514</v>
      </c>
      <c r="L60" s="5" t="s">
        <v>499</v>
      </c>
      <c r="M60" s="5"/>
    </row>
    <row r="61" ht="43.05" customHeight="1" spans="1:13">
      <c r="A61" s="5"/>
      <c r="B61" s="5"/>
      <c r="C61" s="6"/>
      <c r="D61" s="5"/>
      <c r="E61" s="14" t="s">
        <v>519</v>
      </c>
      <c r="F61" s="5" t="s">
        <v>529</v>
      </c>
      <c r="G61" s="5" t="s">
        <v>530</v>
      </c>
      <c r="H61" s="5" t="s">
        <v>523</v>
      </c>
      <c r="I61" s="5" t="s">
        <v>531</v>
      </c>
      <c r="J61" s="5" t="s">
        <v>497</v>
      </c>
      <c r="K61" s="5" t="s">
        <v>501</v>
      </c>
      <c r="L61" s="5" t="s">
        <v>528</v>
      </c>
      <c r="M61" s="5"/>
    </row>
    <row r="62" ht="43.05" customHeight="1" spans="1:13">
      <c r="A62" s="5"/>
      <c r="B62" s="5"/>
      <c r="C62" s="6"/>
      <c r="D62" s="5"/>
      <c r="E62" s="14"/>
      <c r="F62" s="5" t="s">
        <v>525</v>
      </c>
      <c r="G62" s="5" t="s">
        <v>526</v>
      </c>
      <c r="H62" s="5" t="s">
        <v>523</v>
      </c>
      <c r="I62" s="5" t="s">
        <v>562</v>
      </c>
      <c r="J62" s="5" t="s">
        <v>497</v>
      </c>
      <c r="K62" s="5" t="s">
        <v>501</v>
      </c>
      <c r="L62" s="5" t="s">
        <v>528</v>
      </c>
      <c r="M62" s="5"/>
    </row>
    <row r="63" ht="43.05" customHeight="1" spans="1:13">
      <c r="A63" s="5"/>
      <c r="B63" s="5"/>
      <c r="C63" s="6"/>
      <c r="D63" s="5"/>
      <c r="E63" s="14"/>
      <c r="F63" s="5" t="s">
        <v>520</v>
      </c>
      <c r="G63" s="5" t="s">
        <v>521</v>
      </c>
      <c r="H63" s="5" t="s">
        <v>563</v>
      </c>
      <c r="I63" s="5" t="s">
        <v>523</v>
      </c>
      <c r="J63" s="5" t="s">
        <v>497</v>
      </c>
      <c r="K63" s="5" t="s">
        <v>524</v>
      </c>
      <c r="L63" s="5" t="s">
        <v>499</v>
      </c>
      <c r="M63" s="5"/>
    </row>
    <row r="64" ht="43.05" customHeight="1" spans="1:13">
      <c r="A64" s="5"/>
      <c r="B64" s="5"/>
      <c r="C64" s="6"/>
      <c r="D64" s="5"/>
      <c r="E64" s="14" t="s">
        <v>503</v>
      </c>
      <c r="F64" s="5" t="s">
        <v>507</v>
      </c>
      <c r="G64" s="5" t="s">
        <v>508</v>
      </c>
      <c r="H64" s="5" t="s">
        <v>508</v>
      </c>
      <c r="I64" s="5" t="s">
        <v>509</v>
      </c>
      <c r="J64" s="5" t="s">
        <v>497</v>
      </c>
      <c r="K64" s="5" t="s">
        <v>510</v>
      </c>
      <c r="L64" s="5" t="s">
        <v>499</v>
      </c>
      <c r="M64" s="5"/>
    </row>
    <row r="65" ht="43.05" customHeight="1" spans="1:13">
      <c r="A65" s="5"/>
      <c r="B65" s="5"/>
      <c r="C65" s="6"/>
      <c r="D65" s="5"/>
      <c r="E65" s="14"/>
      <c r="F65" s="5" t="s">
        <v>511</v>
      </c>
      <c r="G65" s="5" t="s">
        <v>512</v>
      </c>
      <c r="H65" s="5" t="s">
        <v>513</v>
      </c>
      <c r="I65" s="5" t="s">
        <v>513</v>
      </c>
      <c r="J65" s="5" t="s">
        <v>497</v>
      </c>
      <c r="K65" s="5" t="s">
        <v>514</v>
      </c>
      <c r="L65" s="5" t="s">
        <v>499</v>
      </c>
      <c r="M65" s="5"/>
    </row>
    <row r="66" ht="43.05" customHeight="1" spans="1:13">
      <c r="A66" s="5"/>
      <c r="B66" s="5"/>
      <c r="C66" s="6"/>
      <c r="D66" s="5"/>
      <c r="E66" s="14"/>
      <c r="F66" s="5" t="s">
        <v>504</v>
      </c>
      <c r="G66" s="5" t="s">
        <v>505</v>
      </c>
      <c r="H66" s="5" t="s">
        <v>501</v>
      </c>
      <c r="I66" s="5" t="s">
        <v>505</v>
      </c>
      <c r="J66" s="5" t="s">
        <v>497</v>
      </c>
      <c r="K66" s="5" t="s">
        <v>564</v>
      </c>
      <c r="L66" s="5" t="s">
        <v>499</v>
      </c>
      <c r="M66" s="5"/>
    </row>
    <row r="67" ht="43.05" customHeight="1" spans="1:13">
      <c r="A67" s="5" t="s">
        <v>181</v>
      </c>
      <c r="B67" s="5" t="s">
        <v>565</v>
      </c>
      <c r="C67" s="6">
        <v>68.97</v>
      </c>
      <c r="D67" s="5" t="s">
        <v>566</v>
      </c>
      <c r="E67" s="14" t="s">
        <v>519</v>
      </c>
      <c r="F67" s="5" t="s">
        <v>525</v>
      </c>
      <c r="G67" s="5" t="s">
        <v>526</v>
      </c>
      <c r="H67" s="5" t="s">
        <v>523</v>
      </c>
      <c r="I67" s="5" t="s">
        <v>527</v>
      </c>
      <c r="J67" s="5" t="s">
        <v>497</v>
      </c>
      <c r="K67" s="5" t="s">
        <v>501</v>
      </c>
      <c r="L67" s="5" t="s">
        <v>528</v>
      </c>
      <c r="M67" s="5"/>
    </row>
    <row r="68" ht="43.05" customHeight="1" spans="1:13">
      <c r="A68" s="5"/>
      <c r="B68" s="5"/>
      <c r="C68" s="6"/>
      <c r="D68" s="5"/>
      <c r="E68" s="14"/>
      <c r="F68" s="5" t="s">
        <v>520</v>
      </c>
      <c r="G68" s="5" t="s">
        <v>521</v>
      </c>
      <c r="H68" s="5" t="s">
        <v>567</v>
      </c>
      <c r="I68" s="5" t="s">
        <v>523</v>
      </c>
      <c r="J68" s="5" t="s">
        <v>497</v>
      </c>
      <c r="K68" s="5" t="s">
        <v>524</v>
      </c>
      <c r="L68" s="5" t="s">
        <v>499</v>
      </c>
      <c r="M68" s="5"/>
    </row>
    <row r="69" ht="43.05" customHeight="1" spans="1:13">
      <c r="A69" s="5"/>
      <c r="B69" s="5"/>
      <c r="C69" s="6"/>
      <c r="D69" s="5"/>
      <c r="E69" s="14"/>
      <c r="F69" s="5" t="s">
        <v>529</v>
      </c>
      <c r="G69" s="5" t="s">
        <v>530</v>
      </c>
      <c r="H69" s="5" t="s">
        <v>523</v>
      </c>
      <c r="I69" s="5" t="s">
        <v>531</v>
      </c>
      <c r="J69" s="5" t="s">
        <v>497</v>
      </c>
      <c r="K69" s="5" t="s">
        <v>501</v>
      </c>
      <c r="L69" s="5" t="s">
        <v>528</v>
      </c>
      <c r="M69" s="5"/>
    </row>
    <row r="70" ht="43.05" customHeight="1" spans="1:13">
      <c r="A70" s="5"/>
      <c r="B70" s="5"/>
      <c r="C70" s="6"/>
      <c r="D70" s="5"/>
      <c r="E70" s="14" t="s">
        <v>503</v>
      </c>
      <c r="F70" s="5" t="s">
        <v>507</v>
      </c>
      <c r="G70" s="5" t="s">
        <v>508</v>
      </c>
      <c r="H70" s="5" t="s">
        <v>508</v>
      </c>
      <c r="I70" s="5" t="s">
        <v>509</v>
      </c>
      <c r="J70" s="5" t="s">
        <v>497</v>
      </c>
      <c r="K70" s="5" t="s">
        <v>510</v>
      </c>
      <c r="L70" s="5" t="s">
        <v>499</v>
      </c>
      <c r="M70" s="5"/>
    </row>
    <row r="71" ht="43.05" customHeight="1" spans="1:13">
      <c r="A71" s="5"/>
      <c r="B71" s="5"/>
      <c r="C71" s="6"/>
      <c r="D71" s="5"/>
      <c r="E71" s="14"/>
      <c r="F71" s="5" t="s">
        <v>511</v>
      </c>
      <c r="G71" s="5" t="s">
        <v>512</v>
      </c>
      <c r="H71" s="5" t="s">
        <v>513</v>
      </c>
      <c r="I71" s="5" t="s">
        <v>513</v>
      </c>
      <c r="J71" s="5" t="s">
        <v>497</v>
      </c>
      <c r="K71" s="5" t="s">
        <v>514</v>
      </c>
      <c r="L71" s="5" t="s">
        <v>499</v>
      </c>
      <c r="M71" s="5"/>
    </row>
    <row r="72" ht="43.05" customHeight="1" spans="1:13">
      <c r="A72" s="5"/>
      <c r="B72" s="5"/>
      <c r="C72" s="6"/>
      <c r="D72" s="5"/>
      <c r="E72" s="14"/>
      <c r="F72" s="5" t="s">
        <v>504</v>
      </c>
      <c r="G72" s="5" t="s">
        <v>505</v>
      </c>
      <c r="H72" s="5" t="s">
        <v>501</v>
      </c>
      <c r="I72" s="5" t="s">
        <v>505</v>
      </c>
      <c r="J72" s="5" t="s">
        <v>497</v>
      </c>
      <c r="K72" s="5" t="s">
        <v>549</v>
      </c>
      <c r="L72" s="5" t="s">
        <v>499</v>
      </c>
      <c r="M72" s="5"/>
    </row>
    <row r="73" ht="43.05" customHeight="1" spans="1:13">
      <c r="A73" s="5"/>
      <c r="B73" s="5"/>
      <c r="C73" s="6"/>
      <c r="D73" s="5"/>
      <c r="E73" s="14" t="s">
        <v>492</v>
      </c>
      <c r="F73" s="5" t="s">
        <v>500</v>
      </c>
      <c r="G73" s="5" t="s">
        <v>501</v>
      </c>
      <c r="H73" s="5" t="s">
        <v>501</v>
      </c>
      <c r="I73" s="5" t="s">
        <v>501</v>
      </c>
      <c r="J73" s="5" t="s">
        <v>497</v>
      </c>
      <c r="K73" s="5" t="s">
        <v>498</v>
      </c>
      <c r="L73" s="5" t="s">
        <v>499</v>
      </c>
      <c r="M73" s="5"/>
    </row>
    <row r="74" ht="43.05" customHeight="1" spans="1:13">
      <c r="A74" s="5"/>
      <c r="B74" s="5"/>
      <c r="C74" s="6"/>
      <c r="D74" s="5"/>
      <c r="E74" s="14"/>
      <c r="F74" s="5" t="s">
        <v>493</v>
      </c>
      <c r="G74" s="5" t="s">
        <v>494</v>
      </c>
      <c r="H74" s="5" t="s">
        <v>568</v>
      </c>
      <c r="I74" s="5" t="s">
        <v>569</v>
      </c>
      <c r="J74" s="5" t="s">
        <v>497</v>
      </c>
      <c r="K74" s="5" t="s">
        <v>498</v>
      </c>
      <c r="L74" s="5" t="s">
        <v>499</v>
      </c>
      <c r="M74" s="5"/>
    </row>
    <row r="75" ht="43.05" customHeight="1" spans="1:13">
      <c r="A75" s="5"/>
      <c r="B75" s="5"/>
      <c r="C75" s="6"/>
      <c r="D75" s="5"/>
      <c r="E75" s="14"/>
      <c r="F75" s="5" t="s">
        <v>502</v>
      </c>
      <c r="G75" s="5" t="s">
        <v>501</v>
      </c>
      <c r="H75" s="5" t="s">
        <v>501</v>
      </c>
      <c r="I75" s="5" t="s">
        <v>501</v>
      </c>
      <c r="J75" s="5" t="s">
        <v>497</v>
      </c>
      <c r="K75" s="5" t="s">
        <v>498</v>
      </c>
      <c r="L75" s="5" t="s">
        <v>499</v>
      </c>
      <c r="M75" s="5"/>
    </row>
    <row r="76" ht="43.05" customHeight="1" spans="1:13">
      <c r="A76" s="5"/>
      <c r="B76" s="5"/>
      <c r="C76" s="6"/>
      <c r="D76" s="5"/>
      <c r="E76" s="14" t="s">
        <v>515</v>
      </c>
      <c r="F76" s="5" t="s">
        <v>516</v>
      </c>
      <c r="G76" s="5" t="s">
        <v>517</v>
      </c>
      <c r="H76" s="5" t="s">
        <v>518</v>
      </c>
      <c r="I76" s="5" t="s">
        <v>517</v>
      </c>
      <c r="J76" s="5" t="s">
        <v>497</v>
      </c>
      <c r="K76" s="5" t="s">
        <v>514</v>
      </c>
      <c r="L76" s="5" t="s">
        <v>499</v>
      </c>
      <c r="M76" s="5"/>
    </row>
    <row r="77" ht="43.05" customHeight="1" spans="1:13">
      <c r="A77" s="5" t="s">
        <v>181</v>
      </c>
      <c r="B77" s="5" t="s">
        <v>570</v>
      </c>
      <c r="C77" s="6">
        <v>20</v>
      </c>
      <c r="D77" s="5" t="s">
        <v>571</v>
      </c>
      <c r="E77" s="14" t="s">
        <v>492</v>
      </c>
      <c r="F77" s="5" t="s">
        <v>493</v>
      </c>
      <c r="G77" s="5" t="s">
        <v>494</v>
      </c>
      <c r="H77" s="5" t="s">
        <v>572</v>
      </c>
      <c r="I77" s="5" t="s">
        <v>573</v>
      </c>
      <c r="J77" s="5" t="s">
        <v>497</v>
      </c>
      <c r="K77" s="5" t="s">
        <v>498</v>
      </c>
      <c r="L77" s="5" t="s">
        <v>499</v>
      </c>
      <c r="M77" s="5"/>
    </row>
    <row r="78" ht="43.05" customHeight="1" spans="1:13">
      <c r="A78" s="5"/>
      <c r="B78" s="5"/>
      <c r="C78" s="6"/>
      <c r="D78" s="5"/>
      <c r="E78" s="14"/>
      <c r="F78" s="5" t="s">
        <v>500</v>
      </c>
      <c r="G78" s="5" t="s">
        <v>501</v>
      </c>
      <c r="H78" s="5" t="s">
        <v>501</v>
      </c>
      <c r="I78" s="5" t="s">
        <v>501</v>
      </c>
      <c r="J78" s="5" t="s">
        <v>497</v>
      </c>
      <c r="K78" s="5" t="s">
        <v>498</v>
      </c>
      <c r="L78" s="5" t="s">
        <v>499</v>
      </c>
      <c r="M78" s="5"/>
    </row>
    <row r="79" ht="43.05" customHeight="1" spans="1:13">
      <c r="A79" s="5"/>
      <c r="B79" s="5"/>
      <c r="C79" s="6"/>
      <c r="D79" s="5"/>
      <c r="E79" s="14"/>
      <c r="F79" s="5" t="s">
        <v>502</v>
      </c>
      <c r="G79" s="5" t="s">
        <v>501</v>
      </c>
      <c r="H79" s="5" t="s">
        <v>501</v>
      </c>
      <c r="I79" s="5" t="s">
        <v>501</v>
      </c>
      <c r="J79" s="5" t="s">
        <v>497</v>
      </c>
      <c r="K79" s="5" t="s">
        <v>498</v>
      </c>
      <c r="L79" s="5" t="s">
        <v>499</v>
      </c>
      <c r="M79" s="5"/>
    </row>
    <row r="80" ht="43.05" customHeight="1" spans="1:13">
      <c r="A80" s="5"/>
      <c r="B80" s="5"/>
      <c r="C80" s="6"/>
      <c r="D80" s="5"/>
      <c r="E80" s="14" t="s">
        <v>503</v>
      </c>
      <c r="F80" s="5" t="s">
        <v>504</v>
      </c>
      <c r="G80" s="5" t="s">
        <v>505</v>
      </c>
      <c r="H80" s="5" t="s">
        <v>501</v>
      </c>
      <c r="I80" s="5" t="s">
        <v>505</v>
      </c>
      <c r="J80" s="5" t="s">
        <v>497</v>
      </c>
      <c r="K80" s="5" t="s">
        <v>506</v>
      </c>
      <c r="L80" s="5" t="s">
        <v>499</v>
      </c>
      <c r="M80" s="5"/>
    </row>
    <row r="81" ht="43.05" customHeight="1" spans="1:13">
      <c r="A81" s="5"/>
      <c r="B81" s="5"/>
      <c r="C81" s="6"/>
      <c r="D81" s="5"/>
      <c r="E81" s="14"/>
      <c r="F81" s="5" t="s">
        <v>511</v>
      </c>
      <c r="G81" s="5" t="s">
        <v>512</v>
      </c>
      <c r="H81" s="5" t="s">
        <v>513</v>
      </c>
      <c r="I81" s="5" t="s">
        <v>513</v>
      </c>
      <c r="J81" s="5" t="s">
        <v>497</v>
      </c>
      <c r="K81" s="5" t="s">
        <v>514</v>
      </c>
      <c r="L81" s="5" t="s">
        <v>499</v>
      </c>
      <c r="M81" s="5"/>
    </row>
    <row r="82" ht="43.05" customHeight="1" spans="1:13">
      <c r="A82" s="5"/>
      <c r="B82" s="5"/>
      <c r="C82" s="6"/>
      <c r="D82" s="5"/>
      <c r="E82" s="14"/>
      <c r="F82" s="5" t="s">
        <v>507</v>
      </c>
      <c r="G82" s="5" t="s">
        <v>508</v>
      </c>
      <c r="H82" s="5" t="s">
        <v>508</v>
      </c>
      <c r="I82" s="5" t="s">
        <v>509</v>
      </c>
      <c r="J82" s="5" t="s">
        <v>497</v>
      </c>
      <c r="K82" s="5" t="s">
        <v>510</v>
      </c>
      <c r="L82" s="5" t="s">
        <v>499</v>
      </c>
      <c r="M82" s="5"/>
    </row>
    <row r="83" ht="43.05" customHeight="1" spans="1:13">
      <c r="A83" s="5"/>
      <c r="B83" s="5"/>
      <c r="C83" s="6"/>
      <c r="D83" s="5"/>
      <c r="E83" s="14" t="s">
        <v>519</v>
      </c>
      <c r="F83" s="5" t="s">
        <v>520</v>
      </c>
      <c r="G83" s="5" t="s">
        <v>521</v>
      </c>
      <c r="H83" s="5" t="s">
        <v>574</v>
      </c>
      <c r="I83" s="5" t="s">
        <v>523</v>
      </c>
      <c r="J83" s="5" t="s">
        <v>497</v>
      </c>
      <c r="K83" s="5" t="s">
        <v>524</v>
      </c>
      <c r="L83" s="5" t="s">
        <v>499</v>
      </c>
      <c r="M83" s="5"/>
    </row>
    <row r="84" ht="43.05" customHeight="1" spans="1:13">
      <c r="A84" s="5"/>
      <c r="B84" s="5"/>
      <c r="C84" s="6"/>
      <c r="D84" s="5"/>
      <c r="E84" s="14"/>
      <c r="F84" s="5" t="s">
        <v>525</v>
      </c>
      <c r="G84" s="5" t="s">
        <v>526</v>
      </c>
      <c r="H84" s="5" t="s">
        <v>523</v>
      </c>
      <c r="I84" s="5" t="s">
        <v>527</v>
      </c>
      <c r="J84" s="5" t="s">
        <v>497</v>
      </c>
      <c r="K84" s="5" t="s">
        <v>501</v>
      </c>
      <c r="L84" s="5" t="s">
        <v>528</v>
      </c>
      <c r="M84" s="5"/>
    </row>
    <row r="85" ht="43.05" customHeight="1" spans="1:13">
      <c r="A85" s="5"/>
      <c r="B85" s="5"/>
      <c r="C85" s="6"/>
      <c r="D85" s="5"/>
      <c r="E85" s="14"/>
      <c r="F85" s="5" t="s">
        <v>529</v>
      </c>
      <c r="G85" s="5" t="s">
        <v>530</v>
      </c>
      <c r="H85" s="5" t="s">
        <v>523</v>
      </c>
      <c r="I85" s="5" t="s">
        <v>531</v>
      </c>
      <c r="J85" s="5" t="s">
        <v>497</v>
      </c>
      <c r="K85" s="5" t="s">
        <v>501</v>
      </c>
      <c r="L85" s="5" t="s">
        <v>528</v>
      </c>
      <c r="M85" s="5"/>
    </row>
    <row r="86" ht="43.05" customHeight="1" spans="1:13">
      <c r="A86" s="5"/>
      <c r="B86" s="5"/>
      <c r="C86" s="6"/>
      <c r="D86" s="5"/>
      <c r="E86" s="14" t="s">
        <v>515</v>
      </c>
      <c r="F86" s="5" t="s">
        <v>516</v>
      </c>
      <c r="G86" s="5" t="s">
        <v>517</v>
      </c>
      <c r="H86" s="5" t="s">
        <v>518</v>
      </c>
      <c r="I86" s="5" t="s">
        <v>517</v>
      </c>
      <c r="J86" s="5" t="s">
        <v>497</v>
      </c>
      <c r="K86" s="5" t="s">
        <v>514</v>
      </c>
      <c r="L86" s="5" t="s">
        <v>499</v>
      </c>
      <c r="M86" s="5"/>
    </row>
    <row r="87" ht="43.05" customHeight="1" spans="1:13">
      <c r="A87" s="5" t="s">
        <v>181</v>
      </c>
      <c r="B87" s="5" t="s">
        <v>575</v>
      </c>
      <c r="C87" s="6">
        <v>4</v>
      </c>
      <c r="D87" s="5" t="s">
        <v>576</v>
      </c>
      <c r="E87" s="14" t="s">
        <v>519</v>
      </c>
      <c r="F87" s="5" t="s">
        <v>529</v>
      </c>
      <c r="G87" s="5" t="s">
        <v>530</v>
      </c>
      <c r="H87" s="5" t="s">
        <v>523</v>
      </c>
      <c r="I87" s="5" t="s">
        <v>531</v>
      </c>
      <c r="J87" s="5" t="s">
        <v>497</v>
      </c>
      <c r="K87" s="5" t="s">
        <v>501</v>
      </c>
      <c r="L87" s="5" t="s">
        <v>528</v>
      </c>
      <c r="M87" s="5"/>
    </row>
    <row r="88" ht="43.05" customHeight="1" spans="1:13">
      <c r="A88" s="5"/>
      <c r="B88" s="5"/>
      <c r="C88" s="6"/>
      <c r="D88" s="5"/>
      <c r="E88" s="14"/>
      <c r="F88" s="5" t="s">
        <v>525</v>
      </c>
      <c r="G88" s="5" t="s">
        <v>526</v>
      </c>
      <c r="H88" s="5" t="s">
        <v>523</v>
      </c>
      <c r="I88" s="5" t="s">
        <v>577</v>
      </c>
      <c r="J88" s="5" t="s">
        <v>497</v>
      </c>
      <c r="K88" s="5" t="s">
        <v>501</v>
      </c>
      <c r="L88" s="5" t="s">
        <v>528</v>
      </c>
      <c r="M88" s="5"/>
    </row>
    <row r="89" ht="43.05" customHeight="1" spans="1:13">
      <c r="A89" s="5"/>
      <c r="B89" s="5"/>
      <c r="C89" s="6"/>
      <c r="D89" s="5"/>
      <c r="E89" s="14"/>
      <c r="F89" s="5" t="s">
        <v>520</v>
      </c>
      <c r="G89" s="5" t="s">
        <v>521</v>
      </c>
      <c r="H89" s="5" t="s">
        <v>578</v>
      </c>
      <c r="I89" s="5" t="s">
        <v>523</v>
      </c>
      <c r="J89" s="5" t="s">
        <v>497</v>
      </c>
      <c r="K89" s="5" t="s">
        <v>524</v>
      </c>
      <c r="L89" s="5" t="s">
        <v>499</v>
      </c>
      <c r="M89" s="5"/>
    </row>
    <row r="90" ht="43.05" customHeight="1" spans="1:13">
      <c r="A90" s="5"/>
      <c r="B90" s="5"/>
      <c r="C90" s="6"/>
      <c r="D90" s="5"/>
      <c r="E90" s="14" t="s">
        <v>503</v>
      </c>
      <c r="F90" s="5" t="s">
        <v>507</v>
      </c>
      <c r="G90" s="5" t="s">
        <v>508</v>
      </c>
      <c r="H90" s="5" t="s">
        <v>508</v>
      </c>
      <c r="I90" s="5" t="s">
        <v>509</v>
      </c>
      <c r="J90" s="5" t="s">
        <v>497</v>
      </c>
      <c r="K90" s="5" t="s">
        <v>510</v>
      </c>
      <c r="L90" s="5" t="s">
        <v>499</v>
      </c>
      <c r="M90" s="5"/>
    </row>
    <row r="91" ht="43.05" customHeight="1" spans="1:13">
      <c r="A91" s="5"/>
      <c r="B91" s="5"/>
      <c r="C91" s="6"/>
      <c r="D91" s="5"/>
      <c r="E91" s="14"/>
      <c r="F91" s="5" t="s">
        <v>504</v>
      </c>
      <c r="G91" s="5" t="s">
        <v>505</v>
      </c>
      <c r="H91" s="5" t="s">
        <v>501</v>
      </c>
      <c r="I91" s="5" t="s">
        <v>505</v>
      </c>
      <c r="J91" s="5" t="s">
        <v>497</v>
      </c>
      <c r="K91" s="5" t="s">
        <v>579</v>
      </c>
      <c r="L91" s="5" t="s">
        <v>499</v>
      </c>
      <c r="M91" s="5"/>
    </row>
    <row r="92" ht="43.05" customHeight="1" spans="1:13">
      <c r="A92" s="5"/>
      <c r="B92" s="5"/>
      <c r="C92" s="6"/>
      <c r="D92" s="5"/>
      <c r="E92" s="14"/>
      <c r="F92" s="5" t="s">
        <v>511</v>
      </c>
      <c r="G92" s="5" t="s">
        <v>512</v>
      </c>
      <c r="H92" s="5" t="s">
        <v>513</v>
      </c>
      <c r="I92" s="5" t="s">
        <v>513</v>
      </c>
      <c r="J92" s="5" t="s">
        <v>497</v>
      </c>
      <c r="K92" s="5" t="s">
        <v>514</v>
      </c>
      <c r="L92" s="5" t="s">
        <v>499</v>
      </c>
      <c r="M92" s="5"/>
    </row>
    <row r="93" ht="43.05" customHeight="1" spans="1:13">
      <c r="A93" s="5"/>
      <c r="B93" s="5"/>
      <c r="C93" s="6"/>
      <c r="D93" s="5"/>
      <c r="E93" s="14" t="s">
        <v>515</v>
      </c>
      <c r="F93" s="5" t="s">
        <v>516</v>
      </c>
      <c r="G93" s="5" t="s">
        <v>517</v>
      </c>
      <c r="H93" s="5" t="s">
        <v>518</v>
      </c>
      <c r="I93" s="5" t="s">
        <v>517</v>
      </c>
      <c r="J93" s="5" t="s">
        <v>497</v>
      </c>
      <c r="K93" s="5" t="s">
        <v>514</v>
      </c>
      <c r="L93" s="5" t="s">
        <v>499</v>
      </c>
      <c r="M93" s="5"/>
    </row>
    <row r="94" ht="43.05" customHeight="1" spans="1:13">
      <c r="A94" s="5"/>
      <c r="B94" s="5"/>
      <c r="C94" s="6"/>
      <c r="D94" s="5"/>
      <c r="E94" s="14" t="s">
        <v>492</v>
      </c>
      <c r="F94" s="5" t="s">
        <v>502</v>
      </c>
      <c r="G94" s="5" t="s">
        <v>501</v>
      </c>
      <c r="H94" s="5" t="s">
        <v>501</v>
      </c>
      <c r="I94" s="5" t="s">
        <v>501</v>
      </c>
      <c r="J94" s="5" t="s">
        <v>497</v>
      </c>
      <c r="K94" s="5" t="s">
        <v>498</v>
      </c>
      <c r="L94" s="5" t="s">
        <v>499</v>
      </c>
      <c r="M94" s="5"/>
    </row>
    <row r="95" ht="43.05" customHeight="1" spans="1:13">
      <c r="A95" s="5"/>
      <c r="B95" s="5"/>
      <c r="C95" s="6"/>
      <c r="D95" s="5"/>
      <c r="E95" s="14"/>
      <c r="F95" s="5" t="s">
        <v>500</v>
      </c>
      <c r="G95" s="5" t="s">
        <v>501</v>
      </c>
      <c r="H95" s="5" t="s">
        <v>501</v>
      </c>
      <c r="I95" s="5" t="s">
        <v>501</v>
      </c>
      <c r="J95" s="5" t="s">
        <v>497</v>
      </c>
      <c r="K95" s="5" t="s">
        <v>498</v>
      </c>
      <c r="L95" s="5" t="s">
        <v>499</v>
      </c>
      <c r="M95" s="5"/>
    </row>
    <row r="96" ht="43.05" customHeight="1" spans="1:13">
      <c r="A96" s="5"/>
      <c r="B96" s="5"/>
      <c r="C96" s="6"/>
      <c r="D96" s="5"/>
      <c r="E96" s="14"/>
      <c r="F96" s="5" t="s">
        <v>493</v>
      </c>
      <c r="G96" s="5" t="s">
        <v>494</v>
      </c>
      <c r="H96" s="5" t="s">
        <v>580</v>
      </c>
      <c r="I96" s="5" t="s">
        <v>581</v>
      </c>
      <c r="J96" s="5" t="s">
        <v>497</v>
      </c>
      <c r="K96" s="5" t="s">
        <v>498</v>
      </c>
      <c r="L96" s="5" t="s">
        <v>499</v>
      </c>
      <c r="M96" s="5"/>
    </row>
    <row r="97" ht="43.05" customHeight="1" spans="1:13">
      <c r="A97" s="5" t="s">
        <v>181</v>
      </c>
      <c r="B97" s="5" t="s">
        <v>582</v>
      </c>
      <c r="C97" s="6">
        <v>21</v>
      </c>
      <c r="D97" s="5" t="s">
        <v>583</v>
      </c>
      <c r="E97" s="14" t="s">
        <v>515</v>
      </c>
      <c r="F97" s="5" t="s">
        <v>516</v>
      </c>
      <c r="G97" s="5" t="s">
        <v>517</v>
      </c>
      <c r="H97" s="5" t="s">
        <v>518</v>
      </c>
      <c r="I97" s="5" t="s">
        <v>517</v>
      </c>
      <c r="J97" s="5" t="s">
        <v>497</v>
      </c>
      <c r="K97" s="5" t="s">
        <v>514</v>
      </c>
      <c r="L97" s="5" t="s">
        <v>499</v>
      </c>
      <c r="M97" s="5"/>
    </row>
    <row r="98" ht="43.05" customHeight="1" spans="1:13">
      <c r="A98" s="5"/>
      <c r="B98" s="5"/>
      <c r="C98" s="6"/>
      <c r="D98" s="5"/>
      <c r="E98" s="14" t="s">
        <v>519</v>
      </c>
      <c r="F98" s="5" t="s">
        <v>529</v>
      </c>
      <c r="G98" s="5" t="s">
        <v>530</v>
      </c>
      <c r="H98" s="5" t="s">
        <v>523</v>
      </c>
      <c r="I98" s="5" t="s">
        <v>531</v>
      </c>
      <c r="J98" s="5" t="s">
        <v>497</v>
      </c>
      <c r="K98" s="5" t="s">
        <v>501</v>
      </c>
      <c r="L98" s="5" t="s">
        <v>528</v>
      </c>
      <c r="M98" s="5"/>
    </row>
    <row r="99" ht="43.05" customHeight="1" spans="1:13">
      <c r="A99" s="5"/>
      <c r="B99" s="5"/>
      <c r="C99" s="6"/>
      <c r="D99" s="5"/>
      <c r="E99" s="14"/>
      <c r="F99" s="5" t="s">
        <v>525</v>
      </c>
      <c r="G99" s="5" t="s">
        <v>526</v>
      </c>
      <c r="H99" s="5" t="s">
        <v>523</v>
      </c>
      <c r="I99" s="5" t="s">
        <v>584</v>
      </c>
      <c r="J99" s="5" t="s">
        <v>497</v>
      </c>
      <c r="K99" s="5" t="s">
        <v>501</v>
      </c>
      <c r="L99" s="5" t="s">
        <v>528</v>
      </c>
      <c r="M99" s="5"/>
    </row>
    <row r="100" ht="43.05" customHeight="1" spans="1:13">
      <c r="A100" s="5"/>
      <c r="B100" s="5"/>
      <c r="C100" s="6"/>
      <c r="D100" s="5"/>
      <c r="E100" s="14"/>
      <c r="F100" s="5" t="s">
        <v>520</v>
      </c>
      <c r="G100" s="5" t="s">
        <v>521</v>
      </c>
      <c r="H100" s="5" t="s">
        <v>585</v>
      </c>
      <c r="I100" s="5" t="s">
        <v>523</v>
      </c>
      <c r="J100" s="5" t="s">
        <v>497</v>
      </c>
      <c r="K100" s="5" t="s">
        <v>524</v>
      </c>
      <c r="L100" s="5" t="s">
        <v>499</v>
      </c>
      <c r="M100" s="5"/>
    </row>
    <row r="101" ht="43.05" customHeight="1" spans="1:13">
      <c r="A101" s="5"/>
      <c r="B101" s="5"/>
      <c r="C101" s="6"/>
      <c r="D101" s="5"/>
      <c r="E101" s="14" t="s">
        <v>503</v>
      </c>
      <c r="F101" s="5" t="s">
        <v>507</v>
      </c>
      <c r="G101" s="5" t="s">
        <v>508</v>
      </c>
      <c r="H101" s="5" t="s">
        <v>508</v>
      </c>
      <c r="I101" s="5" t="s">
        <v>509</v>
      </c>
      <c r="J101" s="5" t="s">
        <v>497</v>
      </c>
      <c r="K101" s="5" t="s">
        <v>510</v>
      </c>
      <c r="L101" s="5" t="s">
        <v>499</v>
      </c>
      <c r="M101" s="5"/>
    </row>
    <row r="102" ht="43.05" customHeight="1" spans="1:13">
      <c r="A102" s="5"/>
      <c r="B102" s="5"/>
      <c r="C102" s="6"/>
      <c r="D102" s="5"/>
      <c r="E102" s="14"/>
      <c r="F102" s="5" t="s">
        <v>511</v>
      </c>
      <c r="G102" s="5" t="s">
        <v>512</v>
      </c>
      <c r="H102" s="5" t="s">
        <v>513</v>
      </c>
      <c r="I102" s="5" t="s">
        <v>513</v>
      </c>
      <c r="J102" s="5" t="s">
        <v>497</v>
      </c>
      <c r="K102" s="5" t="s">
        <v>514</v>
      </c>
      <c r="L102" s="5" t="s">
        <v>499</v>
      </c>
      <c r="M102" s="5"/>
    </row>
    <row r="103" ht="43.05" customHeight="1" spans="1:13">
      <c r="A103" s="5"/>
      <c r="B103" s="5"/>
      <c r="C103" s="6"/>
      <c r="D103" s="5"/>
      <c r="E103" s="14"/>
      <c r="F103" s="5" t="s">
        <v>504</v>
      </c>
      <c r="G103" s="5" t="s">
        <v>505</v>
      </c>
      <c r="H103" s="5" t="s">
        <v>501</v>
      </c>
      <c r="I103" s="5" t="s">
        <v>505</v>
      </c>
      <c r="J103" s="5" t="s">
        <v>497</v>
      </c>
      <c r="K103" s="5" t="s">
        <v>506</v>
      </c>
      <c r="L103" s="5" t="s">
        <v>499</v>
      </c>
      <c r="M103" s="5"/>
    </row>
    <row r="104" ht="43.05" customHeight="1" spans="1:13">
      <c r="A104" s="5"/>
      <c r="B104" s="5"/>
      <c r="C104" s="6"/>
      <c r="D104" s="5"/>
      <c r="E104" s="14" t="s">
        <v>492</v>
      </c>
      <c r="F104" s="5" t="s">
        <v>502</v>
      </c>
      <c r="G104" s="5" t="s">
        <v>501</v>
      </c>
      <c r="H104" s="5" t="s">
        <v>501</v>
      </c>
      <c r="I104" s="5" t="s">
        <v>501</v>
      </c>
      <c r="J104" s="5" t="s">
        <v>497</v>
      </c>
      <c r="K104" s="5" t="s">
        <v>498</v>
      </c>
      <c r="L104" s="5" t="s">
        <v>499</v>
      </c>
      <c r="M104" s="5"/>
    </row>
    <row r="105" ht="43.05" customHeight="1" spans="1:13">
      <c r="A105" s="5"/>
      <c r="B105" s="5"/>
      <c r="C105" s="6"/>
      <c r="D105" s="5"/>
      <c r="E105" s="14"/>
      <c r="F105" s="5" t="s">
        <v>493</v>
      </c>
      <c r="G105" s="5" t="s">
        <v>494</v>
      </c>
      <c r="H105" s="5" t="s">
        <v>586</v>
      </c>
      <c r="I105" s="5" t="s">
        <v>587</v>
      </c>
      <c r="J105" s="5" t="s">
        <v>497</v>
      </c>
      <c r="K105" s="5" t="s">
        <v>498</v>
      </c>
      <c r="L105" s="5" t="s">
        <v>499</v>
      </c>
      <c r="M105" s="5"/>
    </row>
    <row r="106" ht="43.05" customHeight="1" spans="1:13">
      <c r="A106" s="5"/>
      <c r="B106" s="5"/>
      <c r="C106" s="6"/>
      <c r="D106" s="5"/>
      <c r="E106" s="14"/>
      <c r="F106" s="5" t="s">
        <v>500</v>
      </c>
      <c r="G106" s="5" t="s">
        <v>501</v>
      </c>
      <c r="H106" s="5" t="s">
        <v>501</v>
      </c>
      <c r="I106" s="5" t="s">
        <v>501</v>
      </c>
      <c r="J106" s="5" t="s">
        <v>497</v>
      </c>
      <c r="K106" s="5" t="s">
        <v>498</v>
      </c>
      <c r="L106" s="5" t="s">
        <v>499</v>
      </c>
      <c r="M106" s="5"/>
    </row>
    <row r="107" ht="43.05" customHeight="1" spans="1:13">
      <c r="A107" s="5" t="s">
        <v>181</v>
      </c>
      <c r="B107" s="5" t="s">
        <v>588</v>
      </c>
      <c r="C107" s="6">
        <v>30</v>
      </c>
      <c r="D107" s="5" t="s">
        <v>589</v>
      </c>
      <c r="E107" s="14" t="s">
        <v>492</v>
      </c>
      <c r="F107" s="5" t="s">
        <v>493</v>
      </c>
      <c r="G107" s="5" t="s">
        <v>494</v>
      </c>
      <c r="H107" s="5" t="s">
        <v>560</v>
      </c>
      <c r="I107" s="5" t="s">
        <v>561</v>
      </c>
      <c r="J107" s="5" t="s">
        <v>497</v>
      </c>
      <c r="K107" s="5" t="s">
        <v>498</v>
      </c>
      <c r="L107" s="5" t="s">
        <v>499</v>
      </c>
      <c r="M107" s="5"/>
    </row>
    <row r="108" ht="43.05" customHeight="1" spans="1:13">
      <c r="A108" s="5"/>
      <c r="B108" s="5"/>
      <c r="C108" s="6"/>
      <c r="D108" s="5"/>
      <c r="E108" s="14"/>
      <c r="F108" s="5" t="s">
        <v>500</v>
      </c>
      <c r="G108" s="5" t="s">
        <v>501</v>
      </c>
      <c r="H108" s="5" t="s">
        <v>501</v>
      </c>
      <c r="I108" s="5" t="s">
        <v>501</v>
      </c>
      <c r="J108" s="5" t="s">
        <v>497</v>
      </c>
      <c r="K108" s="5" t="s">
        <v>498</v>
      </c>
      <c r="L108" s="5" t="s">
        <v>499</v>
      </c>
      <c r="M108" s="5"/>
    </row>
    <row r="109" ht="43.05" customHeight="1" spans="1:13">
      <c r="A109" s="5"/>
      <c r="B109" s="5"/>
      <c r="C109" s="6"/>
      <c r="D109" s="5"/>
      <c r="E109" s="14"/>
      <c r="F109" s="5" t="s">
        <v>502</v>
      </c>
      <c r="G109" s="5" t="s">
        <v>501</v>
      </c>
      <c r="H109" s="5" t="s">
        <v>501</v>
      </c>
      <c r="I109" s="5" t="s">
        <v>501</v>
      </c>
      <c r="J109" s="5" t="s">
        <v>497</v>
      </c>
      <c r="K109" s="5" t="s">
        <v>498</v>
      </c>
      <c r="L109" s="5" t="s">
        <v>499</v>
      </c>
      <c r="M109" s="5"/>
    </row>
    <row r="110" ht="43.05" customHeight="1" spans="1:13">
      <c r="A110" s="5"/>
      <c r="B110" s="5"/>
      <c r="C110" s="6"/>
      <c r="D110" s="5"/>
      <c r="E110" s="14" t="s">
        <v>503</v>
      </c>
      <c r="F110" s="5" t="s">
        <v>504</v>
      </c>
      <c r="G110" s="5" t="s">
        <v>505</v>
      </c>
      <c r="H110" s="5" t="s">
        <v>501</v>
      </c>
      <c r="I110" s="5" t="s">
        <v>505</v>
      </c>
      <c r="J110" s="5" t="s">
        <v>497</v>
      </c>
      <c r="K110" s="5" t="s">
        <v>506</v>
      </c>
      <c r="L110" s="5" t="s">
        <v>499</v>
      </c>
      <c r="M110" s="5"/>
    </row>
    <row r="111" ht="43.05" customHeight="1" spans="1:13">
      <c r="A111" s="5"/>
      <c r="B111" s="5"/>
      <c r="C111" s="6"/>
      <c r="D111" s="5"/>
      <c r="E111" s="14"/>
      <c r="F111" s="5" t="s">
        <v>507</v>
      </c>
      <c r="G111" s="5" t="s">
        <v>508</v>
      </c>
      <c r="H111" s="5" t="s">
        <v>508</v>
      </c>
      <c r="I111" s="5" t="s">
        <v>509</v>
      </c>
      <c r="J111" s="5" t="s">
        <v>497</v>
      </c>
      <c r="K111" s="5" t="s">
        <v>510</v>
      </c>
      <c r="L111" s="5" t="s">
        <v>499</v>
      </c>
      <c r="M111" s="5"/>
    </row>
    <row r="112" ht="43.05" customHeight="1" spans="1:13">
      <c r="A112" s="5"/>
      <c r="B112" s="5"/>
      <c r="C112" s="6"/>
      <c r="D112" s="5"/>
      <c r="E112" s="14"/>
      <c r="F112" s="5" t="s">
        <v>511</v>
      </c>
      <c r="G112" s="5" t="s">
        <v>512</v>
      </c>
      <c r="H112" s="5" t="s">
        <v>513</v>
      </c>
      <c r="I112" s="5" t="s">
        <v>513</v>
      </c>
      <c r="J112" s="5" t="s">
        <v>497</v>
      </c>
      <c r="K112" s="5" t="s">
        <v>514</v>
      </c>
      <c r="L112" s="5" t="s">
        <v>499</v>
      </c>
      <c r="M112" s="5"/>
    </row>
    <row r="113" ht="43.05" customHeight="1" spans="1:13">
      <c r="A113" s="5"/>
      <c r="B113" s="5"/>
      <c r="C113" s="6"/>
      <c r="D113" s="5"/>
      <c r="E113" s="14" t="s">
        <v>515</v>
      </c>
      <c r="F113" s="5" t="s">
        <v>516</v>
      </c>
      <c r="G113" s="5" t="s">
        <v>517</v>
      </c>
      <c r="H113" s="5" t="s">
        <v>518</v>
      </c>
      <c r="I113" s="5" t="s">
        <v>517</v>
      </c>
      <c r="J113" s="5" t="s">
        <v>497</v>
      </c>
      <c r="K113" s="5" t="s">
        <v>514</v>
      </c>
      <c r="L113" s="5" t="s">
        <v>499</v>
      </c>
      <c r="M113" s="5"/>
    </row>
    <row r="114" ht="43.05" customHeight="1" spans="1:13">
      <c r="A114" s="5"/>
      <c r="B114" s="5"/>
      <c r="C114" s="6"/>
      <c r="D114" s="5"/>
      <c r="E114" s="14" t="s">
        <v>519</v>
      </c>
      <c r="F114" s="5" t="s">
        <v>520</v>
      </c>
      <c r="G114" s="5" t="s">
        <v>521</v>
      </c>
      <c r="H114" s="5" t="s">
        <v>563</v>
      </c>
      <c r="I114" s="5" t="s">
        <v>523</v>
      </c>
      <c r="J114" s="5" t="s">
        <v>497</v>
      </c>
      <c r="K114" s="5" t="s">
        <v>524</v>
      </c>
      <c r="L114" s="5" t="s">
        <v>499</v>
      </c>
      <c r="M114" s="5"/>
    </row>
    <row r="115" ht="43.05" customHeight="1" spans="1:13">
      <c r="A115" s="5"/>
      <c r="B115" s="5"/>
      <c r="C115" s="6"/>
      <c r="D115" s="5"/>
      <c r="E115" s="14"/>
      <c r="F115" s="5" t="s">
        <v>525</v>
      </c>
      <c r="G115" s="5" t="s">
        <v>526</v>
      </c>
      <c r="H115" s="5" t="s">
        <v>523</v>
      </c>
      <c r="I115" s="5" t="s">
        <v>590</v>
      </c>
      <c r="J115" s="5" t="s">
        <v>497</v>
      </c>
      <c r="K115" s="5" t="s">
        <v>501</v>
      </c>
      <c r="L115" s="5" t="s">
        <v>528</v>
      </c>
      <c r="M115" s="5"/>
    </row>
    <row r="116" ht="43.05" customHeight="1" spans="1:13">
      <c r="A116" s="5"/>
      <c r="B116" s="5"/>
      <c r="C116" s="6"/>
      <c r="D116" s="5"/>
      <c r="E116" s="14"/>
      <c r="F116" s="5" t="s">
        <v>529</v>
      </c>
      <c r="G116" s="5" t="s">
        <v>530</v>
      </c>
      <c r="H116" s="5" t="s">
        <v>523</v>
      </c>
      <c r="I116" s="5" t="s">
        <v>531</v>
      </c>
      <c r="J116" s="5" t="s">
        <v>497</v>
      </c>
      <c r="K116" s="5" t="s">
        <v>501</v>
      </c>
      <c r="L116" s="5" t="s">
        <v>528</v>
      </c>
      <c r="M116" s="5"/>
    </row>
    <row r="117" ht="43.05" customHeight="1" spans="1:13">
      <c r="A117" s="12" t="s">
        <v>591</v>
      </c>
      <c r="B117" s="12" t="s">
        <v>592</v>
      </c>
      <c r="C117" s="13">
        <v>35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ht="43.05" customHeight="1" spans="1:13">
      <c r="A118" s="5" t="s">
        <v>159</v>
      </c>
      <c r="B118" s="5" t="s">
        <v>593</v>
      </c>
      <c r="C118" s="6">
        <v>35</v>
      </c>
      <c r="D118" s="5" t="s">
        <v>594</v>
      </c>
      <c r="E118" s="14" t="s">
        <v>492</v>
      </c>
      <c r="F118" s="5" t="s">
        <v>493</v>
      </c>
      <c r="G118" s="5" t="s">
        <v>494</v>
      </c>
      <c r="H118" s="5" t="s">
        <v>595</v>
      </c>
      <c r="I118" s="5" t="s">
        <v>596</v>
      </c>
      <c r="J118" s="5" t="s">
        <v>497</v>
      </c>
      <c r="K118" s="5" t="s">
        <v>498</v>
      </c>
      <c r="L118" s="5" t="s">
        <v>499</v>
      </c>
      <c r="M118" s="5"/>
    </row>
    <row r="119" ht="43.05" customHeight="1" spans="1:13">
      <c r="A119" s="5"/>
      <c r="B119" s="5"/>
      <c r="C119" s="6"/>
      <c r="D119" s="5"/>
      <c r="E119" s="14"/>
      <c r="F119" s="5" t="s">
        <v>500</v>
      </c>
      <c r="G119" s="5" t="s">
        <v>501</v>
      </c>
      <c r="H119" s="5" t="s">
        <v>501</v>
      </c>
      <c r="I119" s="5" t="s">
        <v>501</v>
      </c>
      <c r="J119" s="5" t="s">
        <v>497</v>
      </c>
      <c r="K119" s="5" t="s">
        <v>498</v>
      </c>
      <c r="L119" s="5" t="s">
        <v>499</v>
      </c>
      <c r="M119" s="5"/>
    </row>
    <row r="120" ht="43.05" customHeight="1" spans="1:13">
      <c r="A120" s="5"/>
      <c r="B120" s="5"/>
      <c r="C120" s="6"/>
      <c r="D120" s="5"/>
      <c r="E120" s="14"/>
      <c r="F120" s="5" t="s">
        <v>502</v>
      </c>
      <c r="G120" s="5" t="s">
        <v>501</v>
      </c>
      <c r="H120" s="5" t="s">
        <v>501</v>
      </c>
      <c r="I120" s="5" t="s">
        <v>501</v>
      </c>
      <c r="J120" s="5" t="s">
        <v>497</v>
      </c>
      <c r="K120" s="5" t="s">
        <v>498</v>
      </c>
      <c r="L120" s="5" t="s">
        <v>499</v>
      </c>
      <c r="M120" s="5"/>
    </row>
    <row r="121" ht="43.05" customHeight="1" spans="1:13">
      <c r="A121" s="5"/>
      <c r="B121" s="5"/>
      <c r="C121" s="6"/>
      <c r="D121" s="5"/>
      <c r="E121" s="14" t="s">
        <v>515</v>
      </c>
      <c r="F121" s="5" t="s">
        <v>516</v>
      </c>
      <c r="G121" s="5" t="s">
        <v>517</v>
      </c>
      <c r="H121" s="5" t="s">
        <v>518</v>
      </c>
      <c r="I121" s="5" t="s">
        <v>517</v>
      </c>
      <c r="J121" s="5" t="s">
        <v>497</v>
      </c>
      <c r="K121" s="5" t="s">
        <v>514</v>
      </c>
      <c r="L121" s="5" t="s">
        <v>499</v>
      </c>
      <c r="M121" s="5"/>
    </row>
    <row r="122" ht="43.05" customHeight="1" spans="1:13">
      <c r="A122" s="5"/>
      <c r="B122" s="5"/>
      <c r="C122" s="6"/>
      <c r="D122" s="5"/>
      <c r="E122" s="14" t="s">
        <v>519</v>
      </c>
      <c r="F122" s="5" t="s">
        <v>529</v>
      </c>
      <c r="G122" s="5" t="s">
        <v>530</v>
      </c>
      <c r="H122" s="5" t="s">
        <v>523</v>
      </c>
      <c r="I122" s="5" t="s">
        <v>531</v>
      </c>
      <c r="J122" s="5" t="s">
        <v>497</v>
      </c>
      <c r="K122" s="5" t="s">
        <v>501</v>
      </c>
      <c r="L122" s="5" t="s">
        <v>528</v>
      </c>
      <c r="M122" s="5"/>
    </row>
    <row r="123" ht="43.05" customHeight="1" spans="1:13">
      <c r="A123" s="5"/>
      <c r="B123" s="5"/>
      <c r="C123" s="6"/>
      <c r="D123" s="5"/>
      <c r="E123" s="14"/>
      <c r="F123" s="5" t="s">
        <v>525</v>
      </c>
      <c r="G123" s="5" t="s">
        <v>526</v>
      </c>
      <c r="H123" s="5" t="s">
        <v>523</v>
      </c>
      <c r="I123" s="5" t="s">
        <v>527</v>
      </c>
      <c r="J123" s="5" t="s">
        <v>497</v>
      </c>
      <c r="K123" s="5" t="s">
        <v>501</v>
      </c>
      <c r="L123" s="5" t="s">
        <v>528</v>
      </c>
      <c r="M123" s="5"/>
    </row>
    <row r="124" ht="43.05" customHeight="1" spans="1:13">
      <c r="A124" s="5"/>
      <c r="B124" s="5"/>
      <c r="C124" s="6"/>
      <c r="D124" s="5"/>
      <c r="E124" s="14"/>
      <c r="F124" s="5" t="s">
        <v>520</v>
      </c>
      <c r="G124" s="5" t="s">
        <v>521</v>
      </c>
      <c r="H124" s="5" t="s">
        <v>597</v>
      </c>
      <c r="I124" s="5" t="s">
        <v>523</v>
      </c>
      <c r="J124" s="5" t="s">
        <v>497</v>
      </c>
      <c r="K124" s="5" t="s">
        <v>524</v>
      </c>
      <c r="L124" s="5" t="s">
        <v>499</v>
      </c>
      <c r="M124" s="5"/>
    </row>
    <row r="125" ht="43.05" customHeight="1" spans="1:13">
      <c r="A125" s="5"/>
      <c r="B125" s="5"/>
      <c r="C125" s="6"/>
      <c r="D125" s="5"/>
      <c r="E125" s="14" t="s">
        <v>503</v>
      </c>
      <c r="F125" s="5" t="s">
        <v>507</v>
      </c>
      <c r="G125" s="5" t="s">
        <v>508</v>
      </c>
      <c r="H125" s="5" t="s">
        <v>508</v>
      </c>
      <c r="I125" s="5" t="s">
        <v>509</v>
      </c>
      <c r="J125" s="5" t="s">
        <v>497</v>
      </c>
      <c r="K125" s="5" t="s">
        <v>510</v>
      </c>
      <c r="L125" s="5" t="s">
        <v>499</v>
      </c>
      <c r="M125" s="5"/>
    </row>
    <row r="126" ht="43.05" customHeight="1" spans="1:13">
      <c r="A126" s="5"/>
      <c r="B126" s="5"/>
      <c r="C126" s="6"/>
      <c r="D126" s="5"/>
      <c r="E126" s="14"/>
      <c r="F126" s="5" t="s">
        <v>511</v>
      </c>
      <c r="G126" s="5" t="s">
        <v>512</v>
      </c>
      <c r="H126" s="5" t="s">
        <v>513</v>
      </c>
      <c r="I126" s="5" t="s">
        <v>513</v>
      </c>
      <c r="J126" s="5" t="s">
        <v>497</v>
      </c>
      <c r="K126" s="5" t="s">
        <v>514</v>
      </c>
      <c r="L126" s="5" t="s">
        <v>499</v>
      </c>
      <c r="M126" s="5"/>
    </row>
    <row r="127" ht="43.05" customHeight="1" spans="1:13">
      <c r="A127" s="5"/>
      <c r="B127" s="5"/>
      <c r="C127" s="6"/>
      <c r="D127" s="5"/>
      <c r="E127" s="14"/>
      <c r="F127" s="5" t="s">
        <v>504</v>
      </c>
      <c r="G127" s="5" t="s">
        <v>505</v>
      </c>
      <c r="H127" s="5" t="s">
        <v>501</v>
      </c>
      <c r="I127" s="5" t="s">
        <v>505</v>
      </c>
      <c r="J127" s="5" t="s">
        <v>497</v>
      </c>
      <c r="K127" s="5" t="s">
        <v>536</v>
      </c>
      <c r="L127" s="5" t="s">
        <v>499</v>
      </c>
      <c r="M127" s="5"/>
    </row>
    <row r="128" ht="43.05" customHeight="1" spans="1:13">
      <c r="A128" s="12" t="s">
        <v>598</v>
      </c>
      <c r="B128" s="12" t="s">
        <v>599</v>
      </c>
      <c r="C128" s="13">
        <v>10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ht="43.05" customHeight="1" spans="1:13">
      <c r="A129" s="5" t="s">
        <v>167</v>
      </c>
      <c r="B129" s="5" t="s">
        <v>600</v>
      </c>
      <c r="C129" s="6">
        <v>10</v>
      </c>
      <c r="D129" s="5" t="s">
        <v>601</v>
      </c>
      <c r="E129" s="14" t="s">
        <v>492</v>
      </c>
      <c r="F129" s="5" t="s">
        <v>493</v>
      </c>
      <c r="G129" s="5" t="s">
        <v>494</v>
      </c>
      <c r="H129" s="5" t="s">
        <v>602</v>
      </c>
      <c r="I129" s="5" t="s">
        <v>603</v>
      </c>
      <c r="J129" s="5" t="s">
        <v>497</v>
      </c>
      <c r="K129" s="5" t="s">
        <v>498</v>
      </c>
      <c r="L129" s="5" t="s">
        <v>499</v>
      </c>
      <c r="M129" s="5"/>
    </row>
    <row r="130" ht="43.05" customHeight="1" spans="1:13">
      <c r="A130" s="5"/>
      <c r="B130" s="5"/>
      <c r="C130" s="6"/>
      <c r="D130" s="5"/>
      <c r="E130" s="14"/>
      <c r="F130" s="5" t="s">
        <v>502</v>
      </c>
      <c r="G130" s="5" t="s">
        <v>501</v>
      </c>
      <c r="H130" s="5" t="s">
        <v>501</v>
      </c>
      <c r="I130" s="5" t="s">
        <v>501</v>
      </c>
      <c r="J130" s="5" t="s">
        <v>497</v>
      </c>
      <c r="K130" s="5" t="s">
        <v>498</v>
      </c>
      <c r="L130" s="5" t="s">
        <v>499</v>
      </c>
      <c r="M130" s="5"/>
    </row>
    <row r="131" ht="43.05" customHeight="1" spans="1:13">
      <c r="A131" s="5"/>
      <c r="B131" s="5"/>
      <c r="C131" s="6"/>
      <c r="D131" s="5"/>
      <c r="E131" s="14"/>
      <c r="F131" s="5" t="s">
        <v>500</v>
      </c>
      <c r="G131" s="5" t="s">
        <v>501</v>
      </c>
      <c r="H131" s="5" t="s">
        <v>501</v>
      </c>
      <c r="I131" s="5" t="s">
        <v>501</v>
      </c>
      <c r="J131" s="5" t="s">
        <v>497</v>
      </c>
      <c r="K131" s="5" t="s">
        <v>498</v>
      </c>
      <c r="L131" s="5" t="s">
        <v>499</v>
      </c>
      <c r="M131" s="5"/>
    </row>
    <row r="132" ht="43.05" customHeight="1" spans="1:13">
      <c r="A132" s="5"/>
      <c r="B132" s="5"/>
      <c r="C132" s="6"/>
      <c r="D132" s="5"/>
      <c r="E132" s="14" t="s">
        <v>519</v>
      </c>
      <c r="F132" s="5" t="s">
        <v>529</v>
      </c>
      <c r="G132" s="5" t="s">
        <v>530</v>
      </c>
      <c r="H132" s="5" t="s">
        <v>523</v>
      </c>
      <c r="I132" s="5" t="s">
        <v>531</v>
      </c>
      <c r="J132" s="5" t="s">
        <v>497</v>
      </c>
      <c r="K132" s="5" t="s">
        <v>501</v>
      </c>
      <c r="L132" s="5" t="s">
        <v>528</v>
      </c>
      <c r="M132" s="5"/>
    </row>
    <row r="133" ht="43.05" customHeight="1" spans="1:13">
      <c r="A133" s="5"/>
      <c r="B133" s="5"/>
      <c r="C133" s="6"/>
      <c r="D133" s="5"/>
      <c r="E133" s="14"/>
      <c r="F133" s="5" t="s">
        <v>525</v>
      </c>
      <c r="G133" s="5" t="s">
        <v>526</v>
      </c>
      <c r="H133" s="5" t="s">
        <v>523</v>
      </c>
      <c r="I133" s="5" t="s">
        <v>527</v>
      </c>
      <c r="J133" s="5" t="s">
        <v>497</v>
      </c>
      <c r="K133" s="5" t="s">
        <v>501</v>
      </c>
      <c r="L133" s="5" t="s">
        <v>528</v>
      </c>
      <c r="M133" s="5"/>
    </row>
    <row r="134" ht="43.05" customHeight="1" spans="1:13">
      <c r="A134" s="5"/>
      <c r="B134" s="5"/>
      <c r="C134" s="6"/>
      <c r="D134" s="5"/>
      <c r="E134" s="14"/>
      <c r="F134" s="5" t="s">
        <v>520</v>
      </c>
      <c r="G134" s="5" t="s">
        <v>521</v>
      </c>
      <c r="H134" s="5" t="s">
        <v>604</v>
      </c>
      <c r="I134" s="5" t="s">
        <v>523</v>
      </c>
      <c r="J134" s="5" t="s">
        <v>497</v>
      </c>
      <c r="K134" s="5" t="s">
        <v>524</v>
      </c>
      <c r="L134" s="5" t="s">
        <v>499</v>
      </c>
      <c r="M134" s="5"/>
    </row>
    <row r="135" ht="43.05" customHeight="1" spans="1:13">
      <c r="A135" s="5"/>
      <c r="B135" s="5"/>
      <c r="C135" s="6"/>
      <c r="D135" s="5"/>
      <c r="E135" s="14" t="s">
        <v>515</v>
      </c>
      <c r="F135" s="5" t="s">
        <v>516</v>
      </c>
      <c r="G135" s="5" t="s">
        <v>517</v>
      </c>
      <c r="H135" s="5" t="s">
        <v>518</v>
      </c>
      <c r="I135" s="5" t="s">
        <v>517</v>
      </c>
      <c r="J135" s="5" t="s">
        <v>497</v>
      </c>
      <c r="K135" s="5" t="s">
        <v>514</v>
      </c>
      <c r="L135" s="5" t="s">
        <v>499</v>
      </c>
      <c r="M135" s="5"/>
    </row>
    <row r="136" ht="43.05" customHeight="1" spans="1:13">
      <c r="A136" s="5"/>
      <c r="B136" s="5"/>
      <c r="C136" s="6"/>
      <c r="D136" s="5"/>
      <c r="E136" s="14" t="s">
        <v>503</v>
      </c>
      <c r="F136" s="5" t="s">
        <v>511</v>
      </c>
      <c r="G136" s="5" t="s">
        <v>512</v>
      </c>
      <c r="H136" s="5" t="s">
        <v>513</v>
      </c>
      <c r="I136" s="5" t="s">
        <v>518</v>
      </c>
      <c r="J136" s="5" t="s">
        <v>497</v>
      </c>
      <c r="K136" s="5" t="s">
        <v>514</v>
      </c>
      <c r="L136" s="5" t="s">
        <v>499</v>
      </c>
      <c r="M136" s="5"/>
    </row>
    <row r="137" ht="43.05" customHeight="1" spans="1:13">
      <c r="A137" s="5"/>
      <c r="B137" s="5"/>
      <c r="C137" s="6"/>
      <c r="D137" s="5"/>
      <c r="E137" s="14"/>
      <c r="F137" s="5" t="s">
        <v>504</v>
      </c>
      <c r="G137" s="5" t="s">
        <v>505</v>
      </c>
      <c r="H137" s="5" t="s">
        <v>501</v>
      </c>
      <c r="I137" s="5" t="s">
        <v>505</v>
      </c>
      <c r="J137" s="5" t="s">
        <v>497</v>
      </c>
      <c r="K137" s="5" t="s">
        <v>536</v>
      </c>
      <c r="L137" s="5" t="s">
        <v>499</v>
      </c>
      <c r="M137" s="5"/>
    </row>
    <row r="138" ht="43.05" customHeight="1" spans="1:13">
      <c r="A138" s="5"/>
      <c r="B138" s="5"/>
      <c r="C138" s="6"/>
      <c r="D138" s="5"/>
      <c r="E138" s="14"/>
      <c r="F138" s="5" t="s">
        <v>507</v>
      </c>
      <c r="G138" s="5" t="s">
        <v>508</v>
      </c>
      <c r="H138" s="5" t="s">
        <v>508</v>
      </c>
      <c r="I138" s="5" t="s">
        <v>509</v>
      </c>
      <c r="J138" s="5" t="s">
        <v>497</v>
      </c>
      <c r="K138" s="5" t="s">
        <v>510</v>
      </c>
      <c r="L138" s="5" t="s">
        <v>499</v>
      </c>
      <c r="M138" s="5"/>
    </row>
  </sheetData>
  <mergeCells count="99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8:A127"/>
    <mergeCell ref="A129:A138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8:B127"/>
    <mergeCell ref="B129:B138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8:C127"/>
    <mergeCell ref="C129:C138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8:D127"/>
    <mergeCell ref="D129:D138"/>
    <mergeCell ref="E7:E9"/>
    <mergeCell ref="E10:E12"/>
    <mergeCell ref="E14:E16"/>
    <mergeCell ref="E17:E19"/>
    <mergeCell ref="E20:E22"/>
    <mergeCell ref="E24:E26"/>
    <mergeCell ref="E27:E29"/>
    <mergeCell ref="E31:E33"/>
    <mergeCell ref="E34:E36"/>
    <mergeCell ref="E37:E39"/>
    <mergeCell ref="E40:E42"/>
    <mergeCell ref="E44:E46"/>
    <mergeCell ref="E47:E49"/>
    <mergeCell ref="E50:E52"/>
    <mergeCell ref="E54:E56"/>
    <mergeCell ref="E57:E59"/>
    <mergeCell ref="E61:E63"/>
    <mergeCell ref="E64:E66"/>
    <mergeCell ref="E67:E69"/>
    <mergeCell ref="E70:E72"/>
    <mergeCell ref="E73:E75"/>
    <mergeCell ref="E77:E79"/>
    <mergeCell ref="E80:E82"/>
    <mergeCell ref="E83:E85"/>
    <mergeCell ref="E87:E89"/>
    <mergeCell ref="E90:E92"/>
    <mergeCell ref="E94:E96"/>
    <mergeCell ref="E98:E100"/>
    <mergeCell ref="E101:E103"/>
    <mergeCell ref="E104:E106"/>
    <mergeCell ref="E107:E109"/>
    <mergeCell ref="E110:E112"/>
    <mergeCell ref="E114:E116"/>
    <mergeCell ref="E118:E120"/>
    <mergeCell ref="E122:E124"/>
    <mergeCell ref="E125:E127"/>
    <mergeCell ref="E129:E131"/>
    <mergeCell ref="E132:E134"/>
    <mergeCell ref="E136:E13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"/>
  <sheetViews>
    <sheetView workbookViewId="0">
      <pane ySplit="7" topLeftCell="A18" activePane="bottomLeft" state="frozen"/>
      <selection/>
      <selection pane="bottomLeft" activeCell="S1" sqref="S1"/>
    </sheetView>
  </sheetViews>
  <sheetFormatPr defaultColWidth="9.775" defaultRowHeight="13.5"/>
  <cols>
    <col min="1" max="1" width="6.33333333333333" customWidth="1"/>
    <col min="2" max="2" width="16.6666666666667" customWidth="1"/>
    <col min="3" max="3" width="9.10833333333333" customWidth="1"/>
    <col min="4" max="4" width="6.225" customWidth="1"/>
    <col min="5" max="5" width="6" customWidth="1"/>
    <col min="6" max="6" width="6.225" customWidth="1"/>
    <col min="7" max="7" width="6.55833333333333" customWidth="1"/>
    <col min="8" max="8" width="6" customWidth="1"/>
    <col min="9" max="9" width="6.55833333333333" customWidth="1"/>
    <col min="10" max="10" width="25.225" customWidth="1"/>
    <col min="11" max="11" width="6.55833333333333" customWidth="1"/>
    <col min="12" max="12" width="12.225" customWidth="1"/>
    <col min="13" max="13" width="8.225" customWidth="1"/>
    <col min="14" max="14" width="8.10833333333333" customWidth="1"/>
    <col min="15" max="15" width="7.89166666666667" customWidth="1"/>
    <col min="16" max="16" width="6.225" customWidth="1"/>
    <col min="17" max="17" width="18.8916666666667" customWidth="1"/>
    <col min="18" max="18" width="25.8916666666667" customWidth="1"/>
    <col min="19" max="19" width="11.4416666666667" customWidth="1"/>
    <col min="20" max="20" width="9.775" customWidth="1"/>
  </cols>
  <sheetData>
    <row r="1" ht="16.35" customHeight="1" spans="19:19">
      <c r="S1" s="3" t="s">
        <v>605</v>
      </c>
    </row>
    <row r="2" ht="42.3" customHeight="1" spans="1:19">
      <c r="A2" s="1" t="s">
        <v>606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607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32</v>
      </c>
      <c r="R4" s="8"/>
      <c r="S4" s="8"/>
    </row>
    <row r="5" ht="18.15" customHeight="1" spans="1:19">
      <c r="A5" s="4" t="s">
        <v>428</v>
      </c>
      <c r="B5" s="4" t="s">
        <v>429</v>
      </c>
      <c r="C5" s="4" t="s">
        <v>608</v>
      </c>
      <c r="D5" s="4"/>
      <c r="E5" s="4"/>
      <c r="F5" s="4"/>
      <c r="G5" s="4"/>
      <c r="H5" s="4"/>
      <c r="I5" s="4"/>
      <c r="J5" s="4" t="s">
        <v>609</v>
      </c>
      <c r="K5" s="4" t="s">
        <v>610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478</v>
      </c>
      <c r="D6" s="4" t="s">
        <v>611</v>
      </c>
      <c r="E6" s="4"/>
      <c r="F6" s="4"/>
      <c r="G6" s="4"/>
      <c r="H6" s="4" t="s">
        <v>612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613</v>
      </c>
      <c r="F7" s="4" t="s">
        <v>143</v>
      </c>
      <c r="G7" s="4" t="s">
        <v>614</v>
      </c>
      <c r="H7" s="4" t="s">
        <v>173</v>
      </c>
      <c r="I7" s="4" t="s">
        <v>174</v>
      </c>
      <c r="J7" s="4"/>
      <c r="K7" s="4" t="s">
        <v>481</v>
      </c>
      <c r="L7" s="4" t="s">
        <v>482</v>
      </c>
      <c r="M7" s="4" t="s">
        <v>483</v>
      </c>
      <c r="N7" s="4" t="s">
        <v>488</v>
      </c>
      <c r="O7" s="4" t="s">
        <v>484</v>
      </c>
      <c r="P7" s="4" t="s">
        <v>615</v>
      </c>
      <c r="Q7" s="4" t="s">
        <v>616</v>
      </c>
      <c r="R7" s="4" t="s">
        <v>617</v>
      </c>
      <c r="S7" s="4" t="s">
        <v>489</v>
      </c>
    </row>
    <row r="8" ht="19.5" customHeight="1" spans="1:19">
      <c r="A8" s="5" t="s">
        <v>490</v>
      </c>
      <c r="B8" s="5" t="s">
        <v>155</v>
      </c>
      <c r="C8" s="6">
        <v>867.571136</v>
      </c>
      <c r="D8" s="6">
        <v>867.571136</v>
      </c>
      <c r="E8" s="6"/>
      <c r="F8" s="6"/>
      <c r="G8" s="6"/>
      <c r="H8" s="6">
        <v>165.901136</v>
      </c>
      <c r="I8" s="6">
        <v>701.67</v>
      </c>
      <c r="J8" s="5" t="s">
        <v>618</v>
      </c>
      <c r="K8" s="7" t="s">
        <v>503</v>
      </c>
      <c r="L8" s="7" t="s">
        <v>619</v>
      </c>
      <c r="M8" s="5"/>
      <c r="N8" s="5"/>
      <c r="O8" s="5"/>
      <c r="P8" s="5"/>
      <c r="Q8" s="5"/>
      <c r="R8" s="5"/>
      <c r="S8" s="5"/>
    </row>
    <row r="9" ht="19.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620</v>
      </c>
      <c r="M9" s="5"/>
      <c r="N9" s="5"/>
      <c r="O9" s="5"/>
      <c r="P9" s="5"/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621</v>
      </c>
      <c r="M10" s="5"/>
      <c r="N10" s="5"/>
      <c r="O10" s="5"/>
      <c r="P10" s="5"/>
      <c r="Q10" s="5"/>
      <c r="R10" s="5"/>
      <c r="S10" s="5"/>
    </row>
    <row r="11" ht="19.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492</v>
      </c>
      <c r="M11" s="5"/>
      <c r="N11" s="5"/>
      <c r="O11" s="5"/>
      <c r="P11" s="5"/>
      <c r="Q11" s="5"/>
      <c r="R11" s="5"/>
      <c r="S11" s="5"/>
    </row>
    <row r="12" ht="19.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622</v>
      </c>
      <c r="L12" s="7" t="s">
        <v>520</v>
      </c>
      <c r="M12" s="5"/>
      <c r="N12" s="5"/>
      <c r="O12" s="5"/>
      <c r="P12" s="5"/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525</v>
      </c>
      <c r="M13" s="5"/>
      <c r="N13" s="5"/>
      <c r="O13" s="5"/>
      <c r="P13" s="5"/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529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623</v>
      </c>
      <c r="M15" s="5"/>
      <c r="N15" s="5"/>
      <c r="O15" s="5"/>
      <c r="P15" s="5"/>
      <c r="Q15" s="5"/>
      <c r="R15" s="5"/>
      <c r="S15" s="5"/>
    </row>
    <row r="16" ht="19.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515</v>
      </c>
      <c r="L16" s="7" t="s">
        <v>516</v>
      </c>
      <c r="M16" s="5"/>
      <c r="N16" s="5"/>
      <c r="O16" s="5"/>
      <c r="P16" s="5"/>
      <c r="Q16" s="5"/>
      <c r="R16" s="5"/>
      <c r="S16" s="5"/>
    </row>
    <row r="17" ht="19.5" customHeight="1" spans="1:19">
      <c r="A17" s="5" t="s">
        <v>624</v>
      </c>
      <c r="B17" s="5" t="s">
        <v>625</v>
      </c>
      <c r="C17" s="6">
        <v>52.26266</v>
      </c>
      <c r="D17" s="6">
        <v>52.26266</v>
      </c>
      <c r="E17" s="6"/>
      <c r="F17" s="6"/>
      <c r="G17" s="6"/>
      <c r="H17" s="6">
        <v>52.26266</v>
      </c>
      <c r="I17" s="6"/>
      <c r="J17" s="5"/>
      <c r="K17" s="7" t="s">
        <v>503</v>
      </c>
      <c r="L17" s="7" t="s">
        <v>619</v>
      </c>
      <c r="M17" s="5"/>
      <c r="N17" s="5"/>
      <c r="O17" s="5"/>
      <c r="P17" s="5"/>
      <c r="Q17" s="5"/>
      <c r="R17" s="5"/>
      <c r="S17" s="5"/>
    </row>
    <row r="18" ht="18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620</v>
      </c>
      <c r="M18" s="5"/>
      <c r="N18" s="5"/>
      <c r="O18" s="5"/>
      <c r="P18" s="5"/>
      <c r="Q18" s="5"/>
      <c r="R18" s="5"/>
      <c r="S18" s="5"/>
    </row>
    <row r="19" ht="19.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621</v>
      </c>
      <c r="M19" s="5"/>
      <c r="N19" s="5"/>
      <c r="O19" s="5"/>
      <c r="P19" s="5"/>
      <c r="Q19" s="5"/>
      <c r="R19" s="5"/>
      <c r="S19" s="5"/>
    </row>
    <row r="20" ht="18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492</v>
      </c>
      <c r="M20" s="5"/>
      <c r="N20" s="5"/>
      <c r="O20" s="5"/>
      <c r="P20" s="5"/>
      <c r="Q20" s="5"/>
      <c r="R20" s="5"/>
      <c r="S20" s="5"/>
    </row>
    <row r="21" ht="18.1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 t="s">
        <v>622</v>
      </c>
      <c r="L21" s="7" t="s">
        <v>520</v>
      </c>
      <c r="M21" s="5"/>
      <c r="N21" s="5"/>
      <c r="O21" s="5"/>
      <c r="P21" s="5"/>
      <c r="Q21" s="5"/>
      <c r="R21" s="5"/>
      <c r="S21" s="5"/>
    </row>
    <row r="22" ht="19.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/>
      <c r="L22" s="7" t="s">
        <v>525</v>
      </c>
      <c r="M22" s="5"/>
      <c r="N22" s="5"/>
      <c r="O22" s="5"/>
      <c r="P22" s="5"/>
      <c r="Q22" s="5"/>
      <c r="R22" s="5"/>
      <c r="S22" s="5"/>
    </row>
    <row r="23" ht="19.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529</v>
      </c>
      <c r="M23" s="5"/>
      <c r="N23" s="5"/>
      <c r="O23" s="5"/>
      <c r="P23" s="5"/>
      <c r="Q23" s="5"/>
      <c r="R23" s="5"/>
      <c r="S23" s="5"/>
    </row>
    <row r="24" ht="19.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 t="s">
        <v>623</v>
      </c>
      <c r="M24" s="5"/>
      <c r="N24" s="5"/>
      <c r="O24" s="5"/>
      <c r="P24" s="5"/>
      <c r="Q24" s="5"/>
      <c r="R24" s="5"/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 t="s">
        <v>515</v>
      </c>
      <c r="L25" s="7" t="s">
        <v>516</v>
      </c>
      <c r="M25" s="5"/>
      <c r="N25" s="5"/>
      <c r="O25" s="5"/>
      <c r="P25" s="5"/>
      <c r="Q25" s="5"/>
      <c r="R25" s="5"/>
      <c r="S25" s="5"/>
    </row>
    <row r="26" ht="19.5" customHeight="1" spans="1:19">
      <c r="A26" s="5" t="s">
        <v>591</v>
      </c>
      <c r="B26" s="5" t="s">
        <v>592</v>
      </c>
      <c r="C26" s="6">
        <v>118.018344</v>
      </c>
      <c r="D26" s="6">
        <v>118.018344</v>
      </c>
      <c r="E26" s="6"/>
      <c r="F26" s="6"/>
      <c r="G26" s="6"/>
      <c r="H26" s="6">
        <v>83.018344</v>
      </c>
      <c r="I26" s="6">
        <v>35</v>
      </c>
      <c r="J26" s="5"/>
      <c r="K26" s="7" t="s">
        <v>503</v>
      </c>
      <c r="L26" s="7" t="s">
        <v>619</v>
      </c>
      <c r="M26" s="5"/>
      <c r="N26" s="5"/>
      <c r="O26" s="5"/>
      <c r="P26" s="5"/>
      <c r="Q26" s="5"/>
      <c r="R26" s="5"/>
      <c r="S26" s="5"/>
    </row>
    <row r="27" ht="18.9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7"/>
      <c r="L27" s="7" t="s">
        <v>620</v>
      </c>
      <c r="M27" s="5"/>
      <c r="N27" s="5"/>
      <c r="O27" s="5"/>
      <c r="P27" s="5"/>
      <c r="Q27" s="5"/>
      <c r="R27" s="5"/>
      <c r="S27" s="5"/>
    </row>
    <row r="28" ht="19.5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7"/>
      <c r="L28" s="7" t="s">
        <v>621</v>
      </c>
      <c r="M28" s="5"/>
      <c r="N28" s="5"/>
      <c r="O28" s="5"/>
      <c r="P28" s="5"/>
      <c r="Q28" s="5"/>
      <c r="R28" s="5"/>
      <c r="S28" s="5"/>
    </row>
    <row r="29" ht="18.9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7"/>
      <c r="L29" s="7" t="s">
        <v>492</v>
      </c>
      <c r="M29" s="5"/>
      <c r="N29" s="5"/>
      <c r="O29" s="5"/>
      <c r="P29" s="5"/>
      <c r="Q29" s="5"/>
      <c r="R29" s="5"/>
      <c r="S29" s="5"/>
    </row>
    <row r="30" ht="18.1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7" t="s">
        <v>622</v>
      </c>
      <c r="L30" s="7" t="s">
        <v>520</v>
      </c>
      <c r="M30" s="5"/>
      <c r="N30" s="5"/>
      <c r="O30" s="5"/>
      <c r="P30" s="5"/>
      <c r="Q30" s="5"/>
      <c r="R30" s="5"/>
      <c r="S30" s="5"/>
    </row>
    <row r="31" ht="19.5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7"/>
      <c r="L31" s="7" t="s">
        <v>525</v>
      </c>
      <c r="M31" s="5"/>
      <c r="N31" s="5"/>
      <c r="O31" s="5"/>
      <c r="P31" s="5"/>
      <c r="Q31" s="5"/>
      <c r="R31" s="5"/>
      <c r="S31" s="5"/>
    </row>
    <row r="32" ht="19.5" customHeight="1" spans="1:19">
      <c r="A32" s="5"/>
      <c r="B32" s="5"/>
      <c r="C32" s="6"/>
      <c r="D32" s="6"/>
      <c r="E32" s="6"/>
      <c r="F32" s="6"/>
      <c r="G32" s="6"/>
      <c r="H32" s="6"/>
      <c r="I32" s="6"/>
      <c r="J32" s="5"/>
      <c r="K32" s="7"/>
      <c r="L32" s="7" t="s">
        <v>529</v>
      </c>
      <c r="M32" s="5"/>
      <c r="N32" s="5"/>
      <c r="O32" s="5"/>
      <c r="P32" s="5"/>
      <c r="Q32" s="5"/>
      <c r="R32" s="5"/>
      <c r="S32" s="5"/>
    </row>
    <row r="33" ht="19.5" customHeight="1" spans="1:19">
      <c r="A33" s="5"/>
      <c r="B33" s="5"/>
      <c r="C33" s="6"/>
      <c r="D33" s="6"/>
      <c r="E33" s="6"/>
      <c r="F33" s="6"/>
      <c r="G33" s="6"/>
      <c r="H33" s="6"/>
      <c r="I33" s="6"/>
      <c r="J33" s="5"/>
      <c r="K33" s="7"/>
      <c r="L33" s="7" t="s">
        <v>623</v>
      </c>
      <c r="M33" s="5"/>
      <c r="N33" s="5"/>
      <c r="O33" s="5"/>
      <c r="P33" s="5"/>
      <c r="Q33" s="5"/>
      <c r="R33" s="5"/>
      <c r="S33" s="5"/>
    </row>
    <row r="34" ht="19.8" customHeight="1" spans="1:19">
      <c r="A34" s="5"/>
      <c r="B34" s="5"/>
      <c r="C34" s="6"/>
      <c r="D34" s="6"/>
      <c r="E34" s="6"/>
      <c r="F34" s="6"/>
      <c r="G34" s="6"/>
      <c r="H34" s="6"/>
      <c r="I34" s="6"/>
      <c r="J34" s="5"/>
      <c r="K34" s="7" t="s">
        <v>515</v>
      </c>
      <c r="L34" s="7" t="s">
        <v>516</v>
      </c>
      <c r="M34" s="5"/>
      <c r="N34" s="5"/>
      <c r="O34" s="5"/>
      <c r="P34" s="5"/>
      <c r="Q34" s="5"/>
      <c r="R34" s="5"/>
      <c r="S34" s="5"/>
    </row>
    <row r="35" ht="19.5" customHeight="1" spans="1:19">
      <c r="A35" s="5" t="s">
        <v>626</v>
      </c>
      <c r="B35" s="5" t="s">
        <v>627</v>
      </c>
      <c r="C35" s="6">
        <v>66.63056</v>
      </c>
      <c r="D35" s="6">
        <v>66.63056</v>
      </c>
      <c r="E35" s="6"/>
      <c r="F35" s="6"/>
      <c r="G35" s="6"/>
      <c r="H35" s="6">
        <v>66.63056</v>
      </c>
      <c r="I35" s="6"/>
      <c r="J35" s="5"/>
      <c r="K35" s="7" t="s">
        <v>503</v>
      </c>
      <c r="L35" s="7" t="s">
        <v>619</v>
      </c>
      <c r="M35" s="5"/>
      <c r="N35" s="5"/>
      <c r="O35" s="5"/>
      <c r="P35" s="5"/>
      <c r="Q35" s="5"/>
      <c r="R35" s="5"/>
      <c r="S35" s="5"/>
    </row>
    <row r="36" ht="18.9" customHeight="1" spans="1:19">
      <c r="A36" s="5"/>
      <c r="B36" s="5"/>
      <c r="C36" s="6"/>
      <c r="D36" s="6"/>
      <c r="E36" s="6"/>
      <c r="F36" s="6"/>
      <c r="G36" s="6"/>
      <c r="H36" s="6"/>
      <c r="I36" s="6"/>
      <c r="J36" s="5"/>
      <c r="K36" s="7"/>
      <c r="L36" s="7" t="s">
        <v>620</v>
      </c>
      <c r="M36" s="5"/>
      <c r="N36" s="5"/>
      <c r="O36" s="5"/>
      <c r="P36" s="5"/>
      <c r="Q36" s="5"/>
      <c r="R36" s="5"/>
      <c r="S36" s="5"/>
    </row>
    <row r="37" ht="19.5" customHeight="1" spans="1:19">
      <c r="A37" s="5"/>
      <c r="B37" s="5"/>
      <c r="C37" s="6"/>
      <c r="D37" s="6"/>
      <c r="E37" s="6"/>
      <c r="F37" s="6"/>
      <c r="G37" s="6"/>
      <c r="H37" s="6"/>
      <c r="I37" s="6"/>
      <c r="J37" s="5"/>
      <c r="K37" s="7"/>
      <c r="L37" s="7" t="s">
        <v>621</v>
      </c>
      <c r="M37" s="5"/>
      <c r="N37" s="5"/>
      <c r="O37" s="5"/>
      <c r="P37" s="5"/>
      <c r="Q37" s="5"/>
      <c r="R37" s="5"/>
      <c r="S37" s="5"/>
    </row>
    <row r="38" ht="18.9" customHeight="1" spans="1:19">
      <c r="A38" s="5"/>
      <c r="B38" s="5"/>
      <c r="C38" s="6"/>
      <c r="D38" s="6"/>
      <c r="E38" s="6"/>
      <c r="F38" s="6"/>
      <c r="G38" s="6"/>
      <c r="H38" s="6"/>
      <c r="I38" s="6"/>
      <c r="J38" s="5"/>
      <c r="K38" s="7"/>
      <c r="L38" s="7" t="s">
        <v>492</v>
      </c>
      <c r="M38" s="5"/>
      <c r="N38" s="5"/>
      <c r="O38" s="5"/>
      <c r="P38" s="5"/>
      <c r="Q38" s="5"/>
      <c r="R38" s="5"/>
      <c r="S38" s="5"/>
    </row>
    <row r="39" ht="18.15" customHeight="1" spans="1:19">
      <c r="A39" s="5"/>
      <c r="B39" s="5"/>
      <c r="C39" s="6"/>
      <c r="D39" s="6"/>
      <c r="E39" s="6"/>
      <c r="F39" s="6"/>
      <c r="G39" s="6"/>
      <c r="H39" s="6"/>
      <c r="I39" s="6"/>
      <c r="J39" s="5"/>
      <c r="K39" s="7" t="s">
        <v>622</v>
      </c>
      <c r="L39" s="7" t="s">
        <v>520</v>
      </c>
      <c r="M39" s="5"/>
      <c r="N39" s="5"/>
      <c r="O39" s="5"/>
      <c r="P39" s="5"/>
      <c r="Q39" s="5"/>
      <c r="R39" s="5"/>
      <c r="S39" s="5"/>
    </row>
    <row r="40" ht="19.5" customHeight="1" spans="1:19">
      <c r="A40" s="5"/>
      <c r="B40" s="5"/>
      <c r="C40" s="6"/>
      <c r="D40" s="6"/>
      <c r="E40" s="6"/>
      <c r="F40" s="6"/>
      <c r="G40" s="6"/>
      <c r="H40" s="6"/>
      <c r="I40" s="6"/>
      <c r="J40" s="5"/>
      <c r="K40" s="7"/>
      <c r="L40" s="7" t="s">
        <v>525</v>
      </c>
      <c r="M40" s="5"/>
      <c r="N40" s="5"/>
      <c r="O40" s="5"/>
      <c r="P40" s="5"/>
      <c r="Q40" s="5"/>
      <c r="R40" s="5"/>
      <c r="S40" s="5"/>
    </row>
    <row r="41" ht="19.5" customHeight="1" spans="1:19">
      <c r="A41" s="5"/>
      <c r="B41" s="5"/>
      <c r="C41" s="6"/>
      <c r="D41" s="6"/>
      <c r="E41" s="6"/>
      <c r="F41" s="6"/>
      <c r="G41" s="6"/>
      <c r="H41" s="6"/>
      <c r="I41" s="6"/>
      <c r="J41" s="5"/>
      <c r="K41" s="7"/>
      <c r="L41" s="7" t="s">
        <v>529</v>
      </c>
      <c r="M41" s="5"/>
      <c r="N41" s="5"/>
      <c r="O41" s="5"/>
      <c r="P41" s="5"/>
      <c r="Q41" s="5"/>
      <c r="R41" s="5"/>
      <c r="S41" s="5"/>
    </row>
    <row r="42" ht="19.5" customHeight="1" spans="1:19">
      <c r="A42" s="5"/>
      <c r="B42" s="5"/>
      <c r="C42" s="6"/>
      <c r="D42" s="6"/>
      <c r="E42" s="6"/>
      <c r="F42" s="6"/>
      <c r="G42" s="6"/>
      <c r="H42" s="6"/>
      <c r="I42" s="6"/>
      <c r="J42" s="5"/>
      <c r="K42" s="7"/>
      <c r="L42" s="7" t="s">
        <v>623</v>
      </c>
      <c r="M42" s="5"/>
      <c r="N42" s="5"/>
      <c r="O42" s="5"/>
      <c r="P42" s="5"/>
      <c r="Q42" s="5"/>
      <c r="R42" s="5"/>
      <c r="S42" s="5"/>
    </row>
    <row r="43" ht="19.8" customHeight="1" spans="1:19">
      <c r="A43" s="5"/>
      <c r="B43" s="5"/>
      <c r="C43" s="6"/>
      <c r="D43" s="6"/>
      <c r="E43" s="6"/>
      <c r="F43" s="6"/>
      <c r="G43" s="6"/>
      <c r="H43" s="6"/>
      <c r="I43" s="6"/>
      <c r="J43" s="5"/>
      <c r="K43" s="7" t="s">
        <v>515</v>
      </c>
      <c r="L43" s="7" t="s">
        <v>516</v>
      </c>
      <c r="M43" s="5"/>
      <c r="N43" s="5"/>
      <c r="O43" s="5"/>
      <c r="P43" s="5"/>
      <c r="Q43" s="5"/>
      <c r="R43" s="5"/>
      <c r="S43" s="5"/>
    </row>
    <row r="44" ht="19.5" customHeight="1" spans="1:19">
      <c r="A44" s="5" t="s">
        <v>628</v>
      </c>
      <c r="B44" s="5" t="s">
        <v>629</v>
      </c>
      <c r="C44" s="6">
        <v>78.11522</v>
      </c>
      <c r="D44" s="6">
        <v>78.11522</v>
      </c>
      <c r="E44" s="6"/>
      <c r="F44" s="6"/>
      <c r="G44" s="6"/>
      <c r="H44" s="6">
        <v>78.11522</v>
      </c>
      <c r="I44" s="6"/>
      <c r="J44" s="5"/>
      <c r="K44" s="7" t="s">
        <v>503</v>
      </c>
      <c r="L44" s="7" t="s">
        <v>619</v>
      </c>
      <c r="M44" s="5"/>
      <c r="N44" s="5"/>
      <c r="O44" s="5"/>
      <c r="P44" s="5"/>
      <c r="Q44" s="5"/>
      <c r="R44" s="5"/>
      <c r="S44" s="5"/>
    </row>
    <row r="45" ht="18.9" customHeight="1" spans="1:19">
      <c r="A45" s="5"/>
      <c r="B45" s="5"/>
      <c r="C45" s="6"/>
      <c r="D45" s="6"/>
      <c r="E45" s="6"/>
      <c r="F45" s="6"/>
      <c r="G45" s="6"/>
      <c r="H45" s="6"/>
      <c r="I45" s="6"/>
      <c r="J45" s="5"/>
      <c r="K45" s="7"/>
      <c r="L45" s="7" t="s">
        <v>620</v>
      </c>
      <c r="M45" s="5"/>
      <c r="N45" s="5"/>
      <c r="O45" s="5"/>
      <c r="P45" s="5"/>
      <c r="Q45" s="5"/>
      <c r="R45" s="5"/>
      <c r="S45" s="5"/>
    </row>
    <row r="46" ht="19.5" customHeight="1" spans="1:19">
      <c r="A46" s="5"/>
      <c r="B46" s="5"/>
      <c r="C46" s="6"/>
      <c r="D46" s="6"/>
      <c r="E46" s="6"/>
      <c r="F46" s="6"/>
      <c r="G46" s="6"/>
      <c r="H46" s="6"/>
      <c r="I46" s="6"/>
      <c r="J46" s="5"/>
      <c r="K46" s="7"/>
      <c r="L46" s="7" t="s">
        <v>621</v>
      </c>
      <c r="M46" s="5"/>
      <c r="N46" s="5"/>
      <c r="O46" s="5"/>
      <c r="P46" s="5"/>
      <c r="Q46" s="5"/>
      <c r="R46" s="5"/>
      <c r="S46" s="5"/>
    </row>
    <row r="47" ht="18.9" customHeight="1" spans="1:19">
      <c r="A47" s="5"/>
      <c r="B47" s="5"/>
      <c r="C47" s="6"/>
      <c r="D47" s="6"/>
      <c r="E47" s="6"/>
      <c r="F47" s="6"/>
      <c r="G47" s="6"/>
      <c r="H47" s="6"/>
      <c r="I47" s="6"/>
      <c r="J47" s="5"/>
      <c r="K47" s="7"/>
      <c r="L47" s="7" t="s">
        <v>492</v>
      </c>
      <c r="M47" s="5"/>
      <c r="N47" s="5"/>
      <c r="O47" s="5"/>
      <c r="P47" s="5"/>
      <c r="Q47" s="5"/>
      <c r="R47" s="5"/>
      <c r="S47" s="5"/>
    </row>
    <row r="48" ht="18.15" customHeight="1" spans="1:19">
      <c r="A48" s="5"/>
      <c r="B48" s="5"/>
      <c r="C48" s="6"/>
      <c r="D48" s="6"/>
      <c r="E48" s="6"/>
      <c r="F48" s="6"/>
      <c r="G48" s="6"/>
      <c r="H48" s="6"/>
      <c r="I48" s="6"/>
      <c r="J48" s="5"/>
      <c r="K48" s="7" t="s">
        <v>622</v>
      </c>
      <c r="L48" s="7" t="s">
        <v>520</v>
      </c>
      <c r="M48" s="5"/>
      <c r="N48" s="5"/>
      <c r="O48" s="5"/>
      <c r="P48" s="5"/>
      <c r="Q48" s="5"/>
      <c r="R48" s="5"/>
      <c r="S48" s="5"/>
    </row>
    <row r="49" ht="19.5" customHeight="1" spans="1:19">
      <c r="A49" s="5"/>
      <c r="B49" s="5"/>
      <c r="C49" s="6"/>
      <c r="D49" s="6"/>
      <c r="E49" s="6"/>
      <c r="F49" s="6"/>
      <c r="G49" s="6"/>
      <c r="H49" s="6"/>
      <c r="I49" s="6"/>
      <c r="J49" s="5"/>
      <c r="K49" s="7"/>
      <c r="L49" s="7" t="s">
        <v>525</v>
      </c>
      <c r="M49" s="5"/>
      <c r="N49" s="5"/>
      <c r="O49" s="5"/>
      <c r="P49" s="5"/>
      <c r="Q49" s="5"/>
      <c r="R49" s="5"/>
      <c r="S49" s="5"/>
    </row>
    <row r="50" ht="19.5" customHeight="1" spans="1:19">
      <c r="A50" s="5"/>
      <c r="B50" s="5"/>
      <c r="C50" s="6"/>
      <c r="D50" s="6"/>
      <c r="E50" s="6"/>
      <c r="F50" s="6"/>
      <c r="G50" s="6"/>
      <c r="H50" s="6"/>
      <c r="I50" s="6"/>
      <c r="J50" s="5"/>
      <c r="K50" s="7"/>
      <c r="L50" s="7" t="s">
        <v>529</v>
      </c>
      <c r="M50" s="5"/>
      <c r="N50" s="5"/>
      <c r="O50" s="5"/>
      <c r="P50" s="5"/>
      <c r="Q50" s="5"/>
      <c r="R50" s="5"/>
      <c r="S50" s="5"/>
    </row>
    <row r="51" ht="19.5" customHeight="1" spans="1:19">
      <c r="A51" s="5"/>
      <c r="B51" s="5"/>
      <c r="C51" s="6"/>
      <c r="D51" s="6"/>
      <c r="E51" s="6"/>
      <c r="F51" s="6"/>
      <c r="G51" s="6"/>
      <c r="H51" s="6"/>
      <c r="I51" s="6"/>
      <c r="J51" s="5"/>
      <c r="K51" s="7"/>
      <c r="L51" s="7" t="s">
        <v>623</v>
      </c>
      <c r="M51" s="5"/>
      <c r="N51" s="5"/>
      <c r="O51" s="5"/>
      <c r="P51" s="5"/>
      <c r="Q51" s="5"/>
      <c r="R51" s="5"/>
      <c r="S51" s="5"/>
    </row>
    <row r="52" ht="19.8" customHeight="1" spans="1:19">
      <c r="A52" s="5"/>
      <c r="B52" s="5"/>
      <c r="C52" s="6"/>
      <c r="D52" s="6"/>
      <c r="E52" s="6"/>
      <c r="F52" s="6"/>
      <c r="G52" s="6"/>
      <c r="H52" s="6"/>
      <c r="I52" s="6"/>
      <c r="J52" s="5"/>
      <c r="K52" s="7" t="s">
        <v>515</v>
      </c>
      <c r="L52" s="7" t="s">
        <v>516</v>
      </c>
      <c r="M52" s="5"/>
      <c r="N52" s="5"/>
      <c r="O52" s="5"/>
      <c r="P52" s="5"/>
      <c r="Q52" s="5"/>
      <c r="R52" s="5"/>
      <c r="S52" s="5"/>
    </row>
    <row r="53" ht="19.5" customHeight="1" spans="1:19">
      <c r="A53" s="5" t="s">
        <v>630</v>
      </c>
      <c r="B53" s="5" t="s">
        <v>631</v>
      </c>
      <c r="C53" s="6">
        <v>113.366574</v>
      </c>
      <c r="D53" s="6">
        <v>113.366574</v>
      </c>
      <c r="E53" s="6"/>
      <c r="F53" s="6"/>
      <c r="G53" s="6"/>
      <c r="H53" s="6">
        <v>113.366574</v>
      </c>
      <c r="I53" s="6"/>
      <c r="J53" s="5"/>
      <c r="K53" s="7" t="s">
        <v>503</v>
      </c>
      <c r="L53" s="7" t="s">
        <v>619</v>
      </c>
      <c r="M53" s="5"/>
      <c r="N53" s="5"/>
      <c r="O53" s="5"/>
      <c r="P53" s="5"/>
      <c r="Q53" s="5"/>
      <c r="R53" s="5"/>
      <c r="S53" s="5"/>
    </row>
    <row r="54" ht="18.9" customHeight="1" spans="1:19">
      <c r="A54" s="5"/>
      <c r="B54" s="5"/>
      <c r="C54" s="6"/>
      <c r="D54" s="6"/>
      <c r="E54" s="6"/>
      <c r="F54" s="6"/>
      <c r="G54" s="6"/>
      <c r="H54" s="6"/>
      <c r="I54" s="6"/>
      <c r="J54" s="5"/>
      <c r="K54" s="7"/>
      <c r="L54" s="7" t="s">
        <v>620</v>
      </c>
      <c r="M54" s="5"/>
      <c r="N54" s="5"/>
      <c r="O54" s="5"/>
      <c r="P54" s="5"/>
      <c r="Q54" s="5"/>
      <c r="R54" s="5"/>
      <c r="S54" s="5"/>
    </row>
    <row r="55" ht="19.5" customHeight="1" spans="1:19">
      <c r="A55" s="5"/>
      <c r="B55" s="5"/>
      <c r="C55" s="6"/>
      <c r="D55" s="6"/>
      <c r="E55" s="6"/>
      <c r="F55" s="6"/>
      <c r="G55" s="6"/>
      <c r="H55" s="6"/>
      <c r="I55" s="6"/>
      <c r="J55" s="5"/>
      <c r="K55" s="7"/>
      <c r="L55" s="7" t="s">
        <v>621</v>
      </c>
      <c r="M55" s="5"/>
      <c r="N55" s="5"/>
      <c r="O55" s="5"/>
      <c r="P55" s="5"/>
      <c r="Q55" s="5"/>
      <c r="R55" s="5"/>
      <c r="S55" s="5"/>
    </row>
    <row r="56" ht="18.9" customHeight="1" spans="1:19">
      <c r="A56" s="5"/>
      <c r="B56" s="5"/>
      <c r="C56" s="6"/>
      <c r="D56" s="6"/>
      <c r="E56" s="6"/>
      <c r="F56" s="6"/>
      <c r="G56" s="6"/>
      <c r="H56" s="6"/>
      <c r="I56" s="6"/>
      <c r="J56" s="5"/>
      <c r="K56" s="7"/>
      <c r="L56" s="7" t="s">
        <v>492</v>
      </c>
      <c r="M56" s="5"/>
      <c r="N56" s="5"/>
      <c r="O56" s="5"/>
      <c r="P56" s="5"/>
      <c r="Q56" s="5"/>
      <c r="R56" s="5"/>
      <c r="S56" s="5"/>
    </row>
    <row r="57" ht="18.15" customHeight="1" spans="1:19">
      <c r="A57" s="5"/>
      <c r="B57" s="5"/>
      <c r="C57" s="6"/>
      <c r="D57" s="6"/>
      <c r="E57" s="6"/>
      <c r="F57" s="6"/>
      <c r="G57" s="6"/>
      <c r="H57" s="6"/>
      <c r="I57" s="6"/>
      <c r="J57" s="5"/>
      <c r="K57" s="7" t="s">
        <v>622</v>
      </c>
      <c r="L57" s="7" t="s">
        <v>520</v>
      </c>
      <c r="M57" s="5"/>
      <c r="N57" s="5"/>
      <c r="O57" s="5"/>
      <c r="P57" s="5"/>
      <c r="Q57" s="5"/>
      <c r="R57" s="5"/>
      <c r="S57" s="5"/>
    </row>
    <row r="58" ht="19.5" customHeight="1" spans="1:19">
      <c r="A58" s="5"/>
      <c r="B58" s="5"/>
      <c r="C58" s="6"/>
      <c r="D58" s="6"/>
      <c r="E58" s="6"/>
      <c r="F58" s="6"/>
      <c r="G58" s="6"/>
      <c r="H58" s="6"/>
      <c r="I58" s="6"/>
      <c r="J58" s="5"/>
      <c r="K58" s="7"/>
      <c r="L58" s="7" t="s">
        <v>525</v>
      </c>
      <c r="M58" s="5"/>
      <c r="N58" s="5"/>
      <c r="O58" s="5"/>
      <c r="P58" s="5"/>
      <c r="Q58" s="5"/>
      <c r="R58" s="5"/>
      <c r="S58" s="5"/>
    </row>
    <row r="59" ht="19.5" customHeight="1" spans="1:19">
      <c r="A59" s="5"/>
      <c r="B59" s="5"/>
      <c r="C59" s="6"/>
      <c r="D59" s="6"/>
      <c r="E59" s="6"/>
      <c r="F59" s="6"/>
      <c r="G59" s="6"/>
      <c r="H59" s="6"/>
      <c r="I59" s="6"/>
      <c r="J59" s="5"/>
      <c r="K59" s="7"/>
      <c r="L59" s="7" t="s">
        <v>529</v>
      </c>
      <c r="M59" s="5"/>
      <c r="N59" s="5"/>
      <c r="O59" s="5"/>
      <c r="P59" s="5"/>
      <c r="Q59" s="5"/>
      <c r="R59" s="5"/>
      <c r="S59" s="5"/>
    </row>
    <row r="60" ht="19.5" customHeight="1" spans="1:19">
      <c r="A60" s="5"/>
      <c r="B60" s="5"/>
      <c r="C60" s="6"/>
      <c r="D60" s="6"/>
      <c r="E60" s="6"/>
      <c r="F60" s="6"/>
      <c r="G60" s="6"/>
      <c r="H60" s="6"/>
      <c r="I60" s="6"/>
      <c r="J60" s="5"/>
      <c r="K60" s="7"/>
      <c r="L60" s="7" t="s">
        <v>623</v>
      </c>
      <c r="M60" s="5"/>
      <c r="N60" s="5"/>
      <c r="O60" s="5"/>
      <c r="P60" s="5"/>
      <c r="Q60" s="5"/>
      <c r="R60" s="5"/>
      <c r="S60" s="5"/>
    </row>
    <row r="61" ht="19.8" customHeight="1" spans="1:19">
      <c r="A61" s="5"/>
      <c r="B61" s="5"/>
      <c r="C61" s="6"/>
      <c r="D61" s="6"/>
      <c r="E61" s="6"/>
      <c r="F61" s="6"/>
      <c r="G61" s="6"/>
      <c r="H61" s="6"/>
      <c r="I61" s="6"/>
      <c r="J61" s="5"/>
      <c r="K61" s="7" t="s">
        <v>515</v>
      </c>
      <c r="L61" s="7" t="s">
        <v>516</v>
      </c>
      <c r="M61" s="5"/>
      <c r="N61" s="5"/>
      <c r="O61" s="5"/>
      <c r="P61" s="5"/>
      <c r="Q61" s="5"/>
      <c r="R61" s="5"/>
      <c r="S61" s="5"/>
    </row>
    <row r="62" ht="19.5" customHeight="1" spans="1:19">
      <c r="A62" s="5" t="s">
        <v>598</v>
      </c>
      <c r="B62" s="5" t="s">
        <v>599</v>
      </c>
      <c r="C62" s="6">
        <v>104.02761</v>
      </c>
      <c r="D62" s="6">
        <v>104.02761</v>
      </c>
      <c r="E62" s="6"/>
      <c r="F62" s="6"/>
      <c r="G62" s="6"/>
      <c r="H62" s="6">
        <v>94.02761</v>
      </c>
      <c r="I62" s="6">
        <v>10</v>
      </c>
      <c r="J62" s="5"/>
      <c r="K62" s="7" t="s">
        <v>503</v>
      </c>
      <c r="L62" s="7" t="s">
        <v>619</v>
      </c>
      <c r="M62" s="5"/>
      <c r="N62" s="5"/>
      <c r="O62" s="5"/>
      <c r="P62" s="5"/>
      <c r="Q62" s="5"/>
      <c r="R62" s="5"/>
      <c r="S62" s="5"/>
    </row>
    <row r="63" ht="18.9" customHeight="1" spans="1:19">
      <c r="A63" s="5"/>
      <c r="B63" s="5"/>
      <c r="C63" s="6"/>
      <c r="D63" s="6"/>
      <c r="E63" s="6"/>
      <c r="F63" s="6"/>
      <c r="G63" s="6"/>
      <c r="H63" s="6"/>
      <c r="I63" s="6"/>
      <c r="J63" s="5"/>
      <c r="K63" s="7"/>
      <c r="L63" s="7" t="s">
        <v>620</v>
      </c>
      <c r="M63" s="5"/>
      <c r="N63" s="5"/>
      <c r="O63" s="5"/>
      <c r="P63" s="5"/>
      <c r="Q63" s="5"/>
      <c r="R63" s="5"/>
      <c r="S63" s="5"/>
    </row>
    <row r="64" ht="19.5" customHeight="1" spans="1:19">
      <c r="A64" s="5"/>
      <c r="B64" s="5"/>
      <c r="C64" s="6"/>
      <c r="D64" s="6"/>
      <c r="E64" s="6"/>
      <c r="F64" s="6"/>
      <c r="G64" s="6"/>
      <c r="H64" s="6"/>
      <c r="I64" s="6"/>
      <c r="J64" s="5"/>
      <c r="K64" s="7"/>
      <c r="L64" s="7" t="s">
        <v>621</v>
      </c>
      <c r="M64" s="5"/>
      <c r="N64" s="5"/>
      <c r="O64" s="5"/>
      <c r="P64" s="5"/>
      <c r="Q64" s="5"/>
      <c r="R64" s="5"/>
      <c r="S64" s="5"/>
    </row>
    <row r="65" ht="18.9" customHeight="1" spans="1:19">
      <c r="A65" s="5"/>
      <c r="B65" s="5"/>
      <c r="C65" s="6"/>
      <c r="D65" s="6"/>
      <c r="E65" s="6"/>
      <c r="F65" s="6"/>
      <c r="G65" s="6"/>
      <c r="H65" s="6"/>
      <c r="I65" s="6"/>
      <c r="J65" s="5"/>
      <c r="K65" s="7"/>
      <c r="L65" s="7" t="s">
        <v>492</v>
      </c>
      <c r="M65" s="5"/>
      <c r="N65" s="5"/>
      <c r="O65" s="5"/>
      <c r="P65" s="5"/>
      <c r="Q65" s="5"/>
      <c r="R65" s="5"/>
      <c r="S65" s="5"/>
    </row>
    <row r="66" ht="18.15" customHeight="1" spans="1:19">
      <c r="A66" s="5"/>
      <c r="B66" s="5"/>
      <c r="C66" s="6"/>
      <c r="D66" s="6"/>
      <c r="E66" s="6"/>
      <c r="F66" s="6"/>
      <c r="G66" s="6"/>
      <c r="H66" s="6"/>
      <c r="I66" s="6"/>
      <c r="J66" s="5"/>
      <c r="K66" s="7" t="s">
        <v>622</v>
      </c>
      <c r="L66" s="7" t="s">
        <v>520</v>
      </c>
      <c r="M66" s="5"/>
      <c r="N66" s="5"/>
      <c r="O66" s="5"/>
      <c r="P66" s="5"/>
      <c r="Q66" s="5"/>
      <c r="R66" s="5"/>
      <c r="S66" s="5"/>
    </row>
    <row r="67" ht="19.5" customHeight="1" spans="1:19">
      <c r="A67" s="5"/>
      <c r="B67" s="5"/>
      <c r="C67" s="6"/>
      <c r="D67" s="6"/>
      <c r="E67" s="6"/>
      <c r="F67" s="6"/>
      <c r="G67" s="6"/>
      <c r="H67" s="6"/>
      <c r="I67" s="6"/>
      <c r="J67" s="5"/>
      <c r="K67" s="7"/>
      <c r="L67" s="7" t="s">
        <v>525</v>
      </c>
      <c r="M67" s="5"/>
      <c r="N67" s="5"/>
      <c r="O67" s="5"/>
      <c r="P67" s="5"/>
      <c r="Q67" s="5"/>
      <c r="R67" s="5"/>
      <c r="S67" s="5"/>
    </row>
    <row r="68" ht="19.5" customHeight="1" spans="1:19">
      <c r="A68" s="5"/>
      <c r="B68" s="5"/>
      <c r="C68" s="6"/>
      <c r="D68" s="6"/>
      <c r="E68" s="6"/>
      <c r="F68" s="6"/>
      <c r="G68" s="6"/>
      <c r="H68" s="6"/>
      <c r="I68" s="6"/>
      <c r="J68" s="5"/>
      <c r="K68" s="7"/>
      <c r="L68" s="7" t="s">
        <v>529</v>
      </c>
      <c r="M68" s="5"/>
      <c r="N68" s="5"/>
      <c r="O68" s="5"/>
      <c r="P68" s="5"/>
      <c r="Q68" s="5"/>
      <c r="R68" s="5"/>
      <c r="S68" s="5"/>
    </row>
    <row r="69" ht="19.5" customHeight="1" spans="1:19">
      <c r="A69" s="5"/>
      <c r="B69" s="5"/>
      <c r="C69" s="6"/>
      <c r="D69" s="6"/>
      <c r="E69" s="6"/>
      <c r="F69" s="6"/>
      <c r="G69" s="6"/>
      <c r="H69" s="6"/>
      <c r="I69" s="6"/>
      <c r="J69" s="5"/>
      <c r="K69" s="7"/>
      <c r="L69" s="7" t="s">
        <v>623</v>
      </c>
      <c r="M69" s="5"/>
      <c r="N69" s="5"/>
      <c r="O69" s="5"/>
      <c r="P69" s="5"/>
      <c r="Q69" s="5"/>
      <c r="R69" s="5"/>
      <c r="S69" s="5"/>
    </row>
    <row r="70" ht="19.8" customHeight="1" spans="1:19">
      <c r="A70" s="5"/>
      <c r="B70" s="5"/>
      <c r="C70" s="6"/>
      <c r="D70" s="6"/>
      <c r="E70" s="6"/>
      <c r="F70" s="6"/>
      <c r="G70" s="6"/>
      <c r="H70" s="6"/>
      <c r="I70" s="6"/>
      <c r="J70" s="5"/>
      <c r="K70" s="7" t="s">
        <v>515</v>
      </c>
      <c r="L70" s="7" t="s">
        <v>516</v>
      </c>
      <c r="M70" s="5"/>
      <c r="N70" s="5"/>
      <c r="O70" s="5"/>
      <c r="P70" s="5"/>
      <c r="Q70" s="5"/>
      <c r="R70" s="5"/>
      <c r="S70" s="5"/>
    </row>
    <row r="71" ht="16.35" customHeight="1"/>
    <row r="72" ht="16.35" customHeight="1"/>
    <row r="73" ht="16.35" customHeight="1"/>
    <row r="74" ht="16.35" customHeight="1"/>
    <row r="75" ht="16.35" customHeight="1"/>
    <row r="76" ht="16.35" customHeight="1"/>
    <row r="77" ht="16.35" customHeight="1"/>
    <row r="78" ht="16.35" customHeight="1"/>
    <row r="79" ht="16.35" customHeight="1"/>
    <row r="80" ht="16.35" customHeight="1"/>
    <row r="81" ht="16.35" customHeight="1"/>
    <row r="82" ht="16.35" customHeight="1" spans="6:6">
      <c r="F82" s="3" t="s">
        <v>632</v>
      </c>
    </row>
  </sheetData>
  <mergeCells count="95">
    <mergeCell ref="A2:S2"/>
    <mergeCell ref="A3:S3"/>
    <mergeCell ref="Q4:S4"/>
    <mergeCell ref="C5:I5"/>
    <mergeCell ref="D6:G6"/>
    <mergeCell ref="H6:I6"/>
    <mergeCell ref="A5:A7"/>
    <mergeCell ref="A8:A16"/>
    <mergeCell ref="A17:A25"/>
    <mergeCell ref="A26:A34"/>
    <mergeCell ref="A35:A43"/>
    <mergeCell ref="A44:A52"/>
    <mergeCell ref="A53:A61"/>
    <mergeCell ref="A62:A70"/>
    <mergeCell ref="B5:B7"/>
    <mergeCell ref="B8:B16"/>
    <mergeCell ref="B17:B25"/>
    <mergeCell ref="B26:B34"/>
    <mergeCell ref="B35:B43"/>
    <mergeCell ref="B44:B52"/>
    <mergeCell ref="B53:B61"/>
    <mergeCell ref="B62:B70"/>
    <mergeCell ref="C6:C7"/>
    <mergeCell ref="C8:C16"/>
    <mergeCell ref="C17:C25"/>
    <mergeCell ref="C26:C34"/>
    <mergeCell ref="C35:C43"/>
    <mergeCell ref="C44:C52"/>
    <mergeCell ref="C53:C61"/>
    <mergeCell ref="C62:C70"/>
    <mergeCell ref="D8:D16"/>
    <mergeCell ref="D17:D25"/>
    <mergeCell ref="D26:D34"/>
    <mergeCell ref="D35:D43"/>
    <mergeCell ref="D44:D52"/>
    <mergeCell ref="D53:D61"/>
    <mergeCell ref="D62:D70"/>
    <mergeCell ref="E8:E16"/>
    <mergeCell ref="E17:E25"/>
    <mergeCell ref="E26:E34"/>
    <mergeCell ref="E35:E43"/>
    <mergeCell ref="E44:E52"/>
    <mergeCell ref="E53:E61"/>
    <mergeCell ref="E62:E70"/>
    <mergeCell ref="F8:F16"/>
    <mergeCell ref="F17:F25"/>
    <mergeCell ref="F26:F34"/>
    <mergeCell ref="F35:F43"/>
    <mergeCell ref="F44:F52"/>
    <mergeCell ref="F53:F61"/>
    <mergeCell ref="F62:F70"/>
    <mergeCell ref="G8:G16"/>
    <mergeCell ref="G17:G25"/>
    <mergeCell ref="G26:G34"/>
    <mergeCell ref="G35:G43"/>
    <mergeCell ref="G44:G52"/>
    <mergeCell ref="G53:G61"/>
    <mergeCell ref="G62:G70"/>
    <mergeCell ref="H8:H16"/>
    <mergeCell ref="H17:H25"/>
    <mergeCell ref="H26:H34"/>
    <mergeCell ref="H35:H43"/>
    <mergeCell ref="H44:H52"/>
    <mergeCell ref="H53:H61"/>
    <mergeCell ref="H62:H70"/>
    <mergeCell ref="I8:I16"/>
    <mergeCell ref="I17:I25"/>
    <mergeCell ref="I26:I34"/>
    <mergeCell ref="I35:I43"/>
    <mergeCell ref="I44:I52"/>
    <mergeCell ref="I53:I61"/>
    <mergeCell ref="I62:I70"/>
    <mergeCell ref="J5:J7"/>
    <mergeCell ref="J8:J16"/>
    <mergeCell ref="J17:J25"/>
    <mergeCell ref="J26:J34"/>
    <mergeCell ref="J35:J43"/>
    <mergeCell ref="J44:J52"/>
    <mergeCell ref="J53:J61"/>
    <mergeCell ref="J62:J70"/>
    <mergeCell ref="K8:K11"/>
    <mergeCell ref="K12:K15"/>
    <mergeCell ref="K17:K20"/>
    <mergeCell ref="K21:K24"/>
    <mergeCell ref="K26:K29"/>
    <mergeCell ref="K30:K33"/>
    <mergeCell ref="K35:K38"/>
    <mergeCell ref="K39:K42"/>
    <mergeCell ref="K44:K47"/>
    <mergeCell ref="K48:K51"/>
    <mergeCell ref="K53:K56"/>
    <mergeCell ref="K57:K60"/>
    <mergeCell ref="K62:K65"/>
    <mergeCell ref="K66:K6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C45" sqref="C45"/>
    </sheetView>
  </sheetViews>
  <sheetFormatPr defaultColWidth="9.775" defaultRowHeight="13.5" outlineLevelCol="7"/>
  <cols>
    <col min="1" max="1" width="29.4416666666667" customWidth="1"/>
    <col min="2" max="2" width="10.225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25" customWidth="1"/>
    <col min="8" max="8" width="11" customWidth="1"/>
    <col min="9" max="9" width="9.775" customWidth="1"/>
  </cols>
  <sheetData>
    <row r="1" ht="12.9" customHeight="1" spans="1:8">
      <c r="A1" s="3"/>
      <c r="H1" s="15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0" t="s">
        <v>31</v>
      </c>
      <c r="B3" s="10"/>
      <c r="C3" s="10"/>
      <c r="D3" s="10"/>
      <c r="E3" s="10"/>
      <c r="F3" s="10"/>
      <c r="G3" s="8" t="s">
        <v>32</v>
      </c>
      <c r="H3" s="8"/>
    </row>
    <row r="4" ht="17.85" customHeight="1" spans="1:8">
      <c r="A4" s="11" t="s">
        <v>33</v>
      </c>
      <c r="B4" s="11"/>
      <c r="C4" s="11" t="s">
        <v>34</v>
      </c>
      <c r="D4" s="11"/>
      <c r="E4" s="11"/>
      <c r="F4" s="11"/>
      <c r="G4" s="11"/>
      <c r="H4" s="11"/>
    </row>
    <row r="5" ht="22.35" customHeight="1" spans="1:8">
      <c r="A5" s="11" t="s">
        <v>35</v>
      </c>
      <c r="B5" s="11" t="s">
        <v>36</v>
      </c>
      <c r="C5" s="11" t="s">
        <v>37</v>
      </c>
      <c r="D5" s="11" t="s">
        <v>36</v>
      </c>
      <c r="E5" s="11" t="s">
        <v>38</v>
      </c>
      <c r="F5" s="11" t="s">
        <v>36</v>
      </c>
      <c r="G5" s="11" t="s">
        <v>39</v>
      </c>
      <c r="H5" s="11" t="s">
        <v>36</v>
      </c>
    </row>
    <row r="6" ht="16.2" customHeight="1" spans="1:8">
      <c r="A6" s="14" t="s">
        <v>40</v>
      </c>
      <c r="B6" s="6">
        <f>B7+B8</f>
        <v>1399.990968</v>
      </c>
      <c r="C6" s="5" t="s">
        <v>41</v>
      </c>
      <c r="D6" s="19">
        <v>113.85</v>
      </c>
      <c r="E6" s="14" t="s">
        <v>42</v>
      </c>
      <c r="F6" s="13">
        <f>487.420968+165.9</f>
        <v>653.320968</v>
      </c>
      <c r="G6" s="5" t="s">
        <v>43</v>
      </c>
      <c r="H6" s="6">
        <f>438.604968+150.13</f>
        <v>588.734968</v>
      </c>
    </row>
    <row r="7" ht="16.2" customHeight="1" spans="1:8">
      <c r="A7" s="5" t="s">
        <v>44</v>
      </c>
      <c r="B7" s="6">
        <f>532.420968+467.57</f>
        <v>999.990968</v>
      </c>
      <c r="C7" s="5" t="s">
        <v>45</v>
      </c>
      <c r="D7" s="19"/>
      <c r="E7" s="5" t="s">
        <v>46</v>
      </c>
      <c r="F7" s="6">
        <f>438.604968+150.13</f>
        <v>588.734968</v>
      </c>
      <c r="G7" s="5" t="s">
        <v>47</v>
      </c>
      <c r="H7" s="6">
        <f>93.816+717.44</f>
        <v>811.256</v>
      </c>
    </row>
    <row r="8" ht="16.2" customHeight="1" spans="1:8">
      <c r="A8" s="14" t="s">
        <v>48</v>
      </c>
      <c r="B8" s="6">
        <v>400</v>
      </c>
      <c r="C8" s="5" t="s">
        <v>49</v>
      </c>
      <c r="D8" s="19"/>
      <c r="E8" s="5" t="s">
        <v>50</v>
      </c>
      <c r="F8" s="6">
        <f>48.816+15.77</f>
        <v>64.586</v>
      </c>
      <c r="G8" s="5" t="s">
        <v>51</v>
      </c>
      <c r="H8" s="6"/>
    </row>
    <row r="9" ht="16.2" customHeight="1" spans="1:8">
      <c r="A9" s="5" t="s">
        <v>52</v>
      </c>
      <c r="B9" s="6"/>
      <c r="C9" s="5" t="s">
        <v>53</v>
      </c>
      <c r="D9" s="19"/>
      <c r="E9" s="5" t="s">
        <v>54</v>
      </c>
      <c r="F9" s="6"/>
      <c r="G9" s="5" t="s">
        <v>55</v>
      </c>
      <c r="H9" s="6"/>
    </row>
    <row r="10" ht="16.2" customHeight="1" spans="1:8">
      <c r="A10" s="5" t="s">
        <v>56</v>
      </c>
      <c r="B10" s="6"/>
      <c r="C10" s="5" t="s">
        <v>57</v>
      </c>
      <c r="D10" s="19"/>
      <c r="E10" s="14" t="s">
        <v>58</v>
      </c>
      <c r="F10" s="13">
        <f>F12</f>
        <v>746.67</v>
      </c>
      <c r="G10" s="5" t="s">
        <v>59</v>
      </c>
      <c r="H10" s="6"/>
    </row>
    <row r="11" ht="16.2" customHeight="1" spans="1:8">
      <c r="A11" s="5" t="s">
        <v>60</v>
      </c>
      <c r="B11" s="6"/>
      <c r="C11" s="5" t="s">
        <v>61</v>
      </c>
      <c r="D11" s="19"/>
      <c r="E11" s="5" t="s">
        <v>62</v>
      </c>
      <c r="F11" s="6"/>
      <c r="G11" s="5" t="s">
        <v>63</v>
      </c>
      <c r="H11" s="6"/>
    </row>
    <row r="12" ht="16.2" customHeight="1" spans="1:8">
      <c r="A12" s="5" t="s">
        <v>64</v>
      </c>
      <c r="B12" s="6"/>
      <c r="C12" s="5" t="s">
        <v>65</v>
      </c>
      <c r="D12" s="19"/>
      <c r="E12" s="5" t="s">
        <v>66</v>
      </c>
      <c r="F12" s="6">
        <f>45+701.67</f>
        <v>746.67</v>
      </c>
      <c r="G12" s="5" t="s">
        <v>67</v>
      </c>
      <c r="H12" s="6"/>
    </row>
    <row r="13" ht="16.2" customHeight="1" spans="1:8">
      <c r="A13" s="5" t="s">
        <v>68</v>
      </c>
      <c r="B13" s="6"/>
      <c r="C13" s="5" t="s">
        <v>69</v>
      </c>
      <c r="D13" s="19">
        <f>49.677336+16.02</f>
        <v>65.697336</v>
      </c>
      <c r="E13" s="5" t="s">
        <v>70</v>
      </c>
      <c r="F13" s="6"/>
      <c r="G13" s="5" t="s">
        <v>71</v>
      </c>
      <c r="H13" s="6"/>
    </row>
    <row r="14" ht="16.2" customHeight="1" spans="1:8">
      <c r="A14" s="5" t="s">
        <v>72</v>
      </c>
      <c r="B14" s="6"/>
      <c r="C14" s="5" t="s">
        <v>73</v>
      </c>
      <c r="D14" s="19"/>
      <c r="E14" s="5" t="s">
        <v>74</v>
      </c>
      <c r="F14" s="6"/>
      <c r="G14" s="5" t="s">
        <v>75</v>
      </c>
      <c r="H14" s="6"/>
    </row>
    <row r="15" ht="16.2" customHeight="1" spans="1:8">
      <c r="A15" s="5" t="s">
        <v>76</v>
      </c>
      <c r="B15" s="6"/>
      <c r="C15" s="5" t="s">
        <v>77</v>
      </c>
      <c r="D15" s="19">
        <f>25.83427+8.95</f>
        <v>34.78427</v>
      </c>
      <c r="E15" s="5" t="s">
        <v>78</v>
      </c>
      <c r="F15" s="6"/>
      <c r="G15" s="5" t="s">
        <v>79</v>
      </c>
      <c r="H15" s="6"/>
    </row>
    <row r="16" ht="16.2" customHeight="1" spans="1:8">
      <c r="A16" s="5" t="s">
        <v>80</v>
      </c>
      <c r="B16" s="6"/>
      <c r="C16" s="5" t="s">
        <v>81</v>
      </c>
      <c r="D16" s="19"/>
      <c r="E16" s="5" t="s">
        <v>82</v>
      </c>
      <c r="F16" s="6"/>
      <c r="G16" s="5" t="s">
        <v>83</v>
      </c>
      <c r="H16" s="6"/>
    </row>
    <row r="17" ht="16.2" customHeight="1" spans="1:8">
      <c r="A17" s="5" t="s">
        <v>84</v>
      </c>
      <c r="B17" s="6"/>
      <c r="C17" s="5" t="s">
        <v>85</v>
      </c>
      <c r="D17" s="19"/>
      <c r="E17" s="5" t="s">
        <v>86</v>
      </c>
      <c r="F17" s="6"/>
      <c r="G17" s="5" t="s">
        <v>87</v>
      </c>
      <c r="H17" s="6"/>
    </row>
    <row r="18" ht="16.2" customHeight="1" spans="1:8">
      <c r="A18" s="5" t="s">
        <v>88</v>
      </c>
      <c r="B18" s="6"/>
      <c r="C18" s="5" t="s">
        <v>89</v>
      </c>
      <c r="D18" s="19">
        <f>424.2766+717.44</f>
        <v>1141.7166</v>
      </c>
      <c r="E18" s="5" t="s">
        <v>90</v>
      </c>
      <c r="F18" s="6"/>
      <c r="G18" s="5" t="s">
        <v>91</v>
      </c>
      <c r="H18" s="6"/>
    </row>
    <row r="19" ht="16.2" customHeight="1" spans="1:8">
      <c r="A19" s="5" t="s">
        <v>92</v>
      </c>
      <c r="B19" s="6"/>
      <c r="C19" s="5" t="s">
        <v>93</v>
      </c>
      <c r="D19" s="19"/>
      <c r="E19" s="5" t="s">
        <v>94</v>
      </c>
      <c r="F19" s="6"/>
      <c r="G19" s="5" t="s">
        <v>95</v>
      </c>
      <c r="H19" s="6"/>
    </row>
    <row r="20" ht="16.2" customHeight="1" spans="1:8">
      <c r="A20" s="14" t="s">
        <v>96</v>
      </c>
      <c r="B20" s="13"/>
      <c r="C20" s="5" t="s">
        <v>97</v>
      </c>
      <c r="D20" s="19"/>
      <c r="E20" s="5" t="s">
        <v>98</v>
      </c>
      <c r="F20" s="6"/>
      <c r="G20" s="5"/>
      <c r="H20" s="6"/>
    </row>
    <row r="21" ht="16.2" customHeight="1" spans="1:8">
      <c r="A21" s="14" t="s">
        <v>99</v>
      </c>
      <c r="B21" s="13"/>
      <c r="C21" s="5" t="s">
        <v>100</v>
      </c>
      <c r="D21" s="19"/>
      <c r="E21" s="14" t="s">
        <v>101</v>
      </c>
      <c r="F21" s="13"/>
      <c r="G21" s="5"/>
      <c r="H21" s="6"/>
    </row>
    <row r="22" ht="16.2" customHeight="1" spans="1:8">
      <c r="A22" s="14" t="s">
        <v>102</v>
      </c>
      <c r="B22" s="13"/>
      <c r="C22" s="5" t="s">
        <v>103</v>
      </c>
      <c r="D22" s="19"/>
      <c r="E22" s="5"/>
      <c r="F22" s="5"/>
      <c r="G22" s="5"/>
      <c r="H22" s="6"/>
    </row>
    <row r="23" ht="16.2" customHeight="1" spans="1:8">
      <c r="A23" s="14" t="s">
        <v>104</v>
      </c>
      <c r="B23" s="13"/>
      <c r="C23" s="5" t="s">
        <v>105</v>
      </c>
      <c r="D23" s="19"/>
      <c r="E23" s="5"/>
      <c r="F23" s="5"/>
      <c r="G23" s="5"/>
      <c r="H23" s="6"/>
    </row>
    <row r="24" ht="16.2" customHeight="1" spans="1:8">
      <c r="A24" s="14" t="s">
        <v>106</v>
      </c>
      <c r="B24" s="13"/>
      <c r="C24" s="5" t="s">
        <v>107</v>
      </c>
      <c r="D24" s="19"/>
      <c r="E24" s="5"/>
      <c r="F24" s="5"/>
      <c r="G24" s="5"/>
      <c r="H24" s="6"/>
    </row>
    <row r="25" ht="16.2" customHeight="1" spans="1:8">
      <c r="A25" s="5" t="s">
        <v>108</v>
      </c>
      <c r="B25" s="6"/>
      <c r="C25" s="5" t="s">
        <v>109</v>
      </c>
      <c r="D25" s="19">
        <f>32.632762+11.31</f>
        <v>43.942762</v>
      </c>
      <c r="E25" s="5"/>
      <c r="F25" s="5"/>
      <c r="G25" s="5"/>
      <c r="H25" s="6"/>
    </row>
    <row r="26" ht="16.2" customHeight="1" spans="1:8">
      <c r="A26" s="5" t="s">
        <v>110</v>
      </c>
      <c r="B26" s="6"/>
      <c r="C26" s="5" t="s">
        <v>111</v>
      </c>
      <c r="D26" s="19"/>
      <c r="E26" s="5"/>
      <c r="F26" s="5"/>
      <c r="G26" s="5"/>
      <c r="H26" s="6"/>
    </row>
    <row r="27" ht="16.2" customHeight="1" spans="1:8">
      <c r="A27" s="5" t="s">
        <v>112</v>
      </c>
      <c r="B27" s="6"/>
      <c r="C27" s="5" t="s">
        <v>113</v>
      </c>
      <c r="D27" s="19"/>
      <c r="E27" s="5"/>
      <c r="F27" s="5"/>
      <c r="G27" s="5"/>
      <c r="H27" s="6"/>
    </row>
    <row r="28" ht="16.2" customHeight="1" spans="1:8">
      <c r="A28" s="14" t="s">
        <v>114</v>
      </c>
      <c r="B28" s="13"/>
      <c r="C28" s="5" t="s">
        <v>115</v>
      </c>
      <c r="D28" s="19"/>
      <c r="E28" s="5"/>
      <c r="F28" s="5"/>
      <c r="G28" s="5"/>
      <c r="H28" s="6"/>
    </row>
    <row r="29" ht="16.2" customHeight="1" spans="1:8">
      <c r="A29" s="14" t="s">
        <v>116</v>
      </c>
      <c r="B29" s="13"/>
      <c r="C29" s="5" t="s">
        <v>117</v>
      </c>
      <c r="D29" s="19"/>
      <c r="E29" s="5"/>
      <c r="F29" s="5"/>
      <c r="G29" s="5"/>
      <c r="H29" s="6"/>
    </row>
    <row r="30" ht="16.2" customHeight="1" spans="1:8">
      <c r="A30" s="14" t="s">
        <v>118</v>
      </c>
      <c r="B30" s="13"/>
      <c r="C30" s="5" t="s">
        <v>119</v>
      </c>
      <c r="D30" s="19"/>
      <c r="E30" s="5"/>
      <c r="F30" s="5"/>
      <c r="G30" s="5"/>
      <c r="H30" s="6"/>
    </row>
    <row r="31" ht="16.2" customHeight="1" spans="1:8">
      <c r="A31" s="14" t="s">
        <v>120</v>
      </c>
      <c r="B31" s="13"/>
      <c r="C31" s="5" t="s">
        <v>121</v>
      </c>
      <c r="D31" s="19"/>
      <c r="E31" s="5"/>
      <c r="F31" s="5"/>
      <c r="G31" s="5"/>
      <c r="H31" s="6"/>
    </row>
    <row r="32" ht="16.2" customHeight="1" spans="1:8">
      <c r="A32" s="14" t="s">
        <v>122</v>
      </c>
      <c r="B32" s="13"/>
      <c r="C32" s="5" t="s">
        <v>123</v>
      </c>
      <c r="D32" s="19"/>
      <c r="E32" s="5"/>
      <c r="F32" s="5"/>
      <c r="G32" s="5"/>
      <c r="H32" s="6"/>
    </row>
    <row r="33" ht="16.2" customHeight="1" spans="1:8">
      <c r="A33" s="5"/>
      <c r="B33" s="5"/>
      <c r="C33" s="5" t="s">
        <v>124</v>
      </c>
      <c r="D33" s="19"/>
      <c r="E33" s="5"/>
      <c r="F33" s="5"/>
      <c r="G33" s="5"/>
      <c r="H33" s="5"/>
    </row>
    <row r="34" ht="16.2" customHeight="1" spans="1:8">
      <c r="A34" s="5"/>
      <c r="B34" s="5"/>
      <c r="C34" s="5" t="s">
        <v>125</v>
      </c>
      <c r="D34" s="19"/>
      <c r="E34" s="5"/>
      <c r="F34" s="5"/>
      <c r="G34" s="5"/>
      <c r="H34" s="5"/>
    </row>
    <row r="35" ht="16.2" customHeight="1" spans="1:8">
      <c r="A35" s="5"/>
      <c r="B35" s="5"/>
      <c r="C35" s="5" t="s">
        <v>126</v>
      </c>
      <c r="D35" s="19"/>
      <c r="E35" s="5"/>
      <c r="F35" s="5"/>
      <c r="G35" s="5"/>
      <c r="H35" s="5"/>
    </row>
    <row r="36" ht="16.2" customHeight="1" spans="1:8">
      <c r="A36" s="5"/>
      <c r="B36" s="5"/>
      <c r="C36" s="5"/>
      <c r="D36" s="5"/>
      <c r="E36" s="5"/>
      <c r="F36" s="5"/>
      <c r="G36" s="5"/>
      <c r="H36" s="5"/>
    </row>
    <row r="37" ht="16.2" customHeight="1" spans="1:8">
      <c r="A37" s="14" t="s">
        <v>127</v>
      </c>
      <c r="B37" s="13">
        <f>B6</f>
        <v>1399.990968</v>
      </c>
      <c r="C37" s="14" t="s">
        <v>128</v>
      </c>
      <c r="D37" s="13">
        <f>D6+D13+D15+D18+D25</f>
        <v>1399.990968</v>
      </c>
      <c r="E37" s="14" t="s">
        <v>128</v>
      </c>
      <c r="F37" s="13">
        <f>F6+F10</f>
        <v>1399.990968</v>
      </c>
      <c r="G37" s="14" t="s">
        <v>128</v>
      </c>
      <c r="H37" s="13">
        <f>H6+H7</f>
        <v>1399.990968</v>
      </c>
    </row>
    <row r="38" ht="16.2" customHeight="1" spans="1:8">
      <c r="A38" s="14" t="s">
        <v>129</v>
      </c>
      <c r="B38" s="13"/>
      <c r="C38" s="14" t="s">
        <v>130</v>
      </c>
      <c r="D38" s="13"/>
      <c r="E38" s="14" t="s">
        <v>130</v>
      </c>
      <c r="F38" s="13"/>
      <c r="G38" s="14" t="s">
        <v>130</v>
      </c>
      <c r="H38" s="13"/>
    </row>
    <row r="39" ht="16.2" customHeight="1" spans="1:8">
      <c r="A39" s="5"/>
      <c r="B39" s="6"/>
      <c r="C39" s="5"/>
      <c r="D39" s="6"/>
      <c r="E39" s="14"/>
      <c r="F39" s="13"/>
      <c r="G39" s="14"/>
      <c r="H39" s="13"/>
    </row>
    <row r="40" ht="16.2" customHeight="1" spans="1:8">
      <c r="A40" s="14" t="s">
        <v>131</v>
      </c>
      <c r="B40" s="13">
        <f>B37</f>
        <v>1399.990968</v>
      </c>
      <c r="C40" s="14" t="s">
        <v>132</v>
      </c>
      <c r="D40" s="13">
        <f>D37</f>
        <v>1399.990968</v>
      </c>
      <c r="E40" s="14" t="s">
        <v>132</v>
      </c>
      <c r="F40" s="13">
        <f>F37</f>
        <v>1399.990968</v>
      </c>
      <c r="G40" s="14" t="s">
        <v>132</v>
      </c>
      <c r="H40" s="13">
        <f>H37</f>
        <v>1399.990968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F20" sqref="F20"/>
    </sheetView>
  </sheetViews>
  <sheetFormatPr defaultColWidth="9.775" defaultRowHeight="13.5"/>
  <cols>
    <col min="1" max="1" width="5.775" customWidth="1"/>
    <col min="2" max="2" width="16.1083333333333" customWidth="1"/>
    <col min="3" max="3" width="10.4416666666667" customWidth="1"/>
    <col min="4" max="25" width="7.66666666666667" customWidth="1"/>
    <col min="26" max="26" width="9.775" customWidth="1"/>
  </cols>
  <sheetData>
    <row r="1" ht="16.35" customHeight="1" spans="1:25">
      <c r="A1" s="3"/>
      <c r="X1" s="15" t="s">
        <v>133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32</v>
      </c>
      <c r="Y3" s="8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136</v>
      </c>
      <c r="C7" s="25">
        <v>1505.39</v>
      </c>
      <c r="D7" s="25">
        <v>1505.39</v>
      </c>
      <c r="E7" s="25">
        <v>1505.39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2" t="s">
        <v>154</v>
      </c>
      <c r="B8" s="12" t="s">
        <v>155</v>
      </c>
      <c r="C8" s="19">
        <v>1399.99</v>
      </c>
      <c r="D8" s="19">
        <v>1399.99</v>
      </c>
      <c r="E8" s="19">
        <v>1399.99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29">
        <v>420001</v>
      </c>
      <c r="B9" s="29" t="s">
        <v>156</v>
      </c>
      <c r="C9" s="19">
        <v>867.571136</v>
      </c>
      <c r="D9" s="19">
        <v>867.571136</v>
      </c>
      <c r="E9" s="6">
        <v>867.571136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22.8" customHeight="1" spans="1:25">
      <c r="A10" s="29" t="s">
        <v>157</v>
      </c>
      <c r="B10" s="29" t="s">
        <v>158</v>
      </c>
      <c r="C10" s="19">
        <v>52.26266</v>
      </c>
      <c r="D10" s="19">
        <v>52.26266</v>
      </c>
      <c r="E10" s="6">
        <v>52.26266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22.8" customHeight="1" spans="1:25">
      <c r="A11" s="29" t="s">
        <v>159</v>
      </c>
      <c r="B11" s="29" t="s">
        <v>160</v>
      </c>
      <c r="C11" s="19">
        <v>118.018344</v>
      </c>
      <c r="D11" s="19">
        <v>118.018344</v>
      </c>
      <c r="E11" s="6">
        <v>118.018344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ht="22.8" customHeight="1" spans="1:25">
      <c r="A12" s="29" t="s">
        <v>161</v>
      </c>
      <c r="B12" s="29" t="s">
        <v>162</v>
      </c>
      <c r="C12" s="19">
        <v>66.63056</v>
      </c>
      <c r="D12" s="19">
        <v>66.63056</v>
      </c>
      <c r="E12" s="6">
        <v>66.63056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ht="22.8" customHeight="1" spans="1:25">
      <c r="A13" s="29" t="s">
        <v>163</v>
      </c>
      <c r="B13" s="29" t="s">
        <v>164</v>
      </c>
      <c r="C13" s="19">
        <v>78.11522</v>
      </c>
      <c r="D13" s="19">
        <v>78.11522</v>
      </c>
      <c r="E13" s="6">
        <v>78.11522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ht="22.8" customHeight="1" spans="1:25">
      <c r="A14" s="29" t="s">
        <v>165</v>
      </c>
      <c r="B14" s="29" t="s">
        <v>166</v>
      </c>
      <c r="C14" s="19">
        <v>113.366574</v>
      </c>
      <c r="D14" s="19">
        <v>113.366574</v>
      </c>
      <c r="E14" s="6">
        <v>113.366574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ht="22.8" customHeight="1" spans="1:25">
      <c r="A15" s="29" t="s">
        <v>167</v>
      </c>
      <c r="B15" s="29" t="s">
        <v>168</v>
      </c>
      <c r="C15" s="19">
        <v>104.02761</v>
      </c>
      <c r="D15" s="19">
        <v>104.02761</v>
      </c>
      <c r="E15" s="6">
        <v>104.02761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workbookViewId="0">
      <selection activeCell="K12" sqref="K12"/>
    </sheetView>
  </sheetViews>
  <sheetFormatPr defaultColWidth="9.775" defaultRowHeight="13.5"/>
  <cols>
    <col min="1" max="1" width="4.66666666666667" customWidth="1"/>
    <col min="2" max="2" width="4.89166666666667" customWidth="1"/>
    <col min="3" max="3" width="5" customWidth="1"/>
    <col min="4" max="4" width="11.8916666666667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  <col min="12" max="12" width="9.775" customWidth="1"/>
  </cols>
  <sheetData>
    <row r="1" ht="16.35" customHeight="1" spans="1:11">
      <c r="A1" s="3"/>
      <c r="D1" s="36"/>
      <c r="K1" s="15" t="s">
        <v>169</v>
      </c>
    </row>
    <row r="2" ht="31.9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8" t="s">
        <v>32</v>
      </c>
    </row>
    <row r="4" ht="27.6" customHeight="1" spans="1:11">
      <c r="A4" s="11" t="s">
        <v>170</v>
      </c>
      <c r="B4" s="11"/>
      <c r="C4" s="11"/>
      <c r="D4" s="11" t="s">
        <v>171</v>
      </c>
      <c r="E4" s="11" t="s">
        <v>172</v>
      </c>
      <c r="F4" s="11" t="s">
        <v>136</v>
      </c>
      <c r="G4" s="11" t="s">
        <v>173</v>
      </c>
      <c r="H4" s="11" t="s">
        <v>174</v>
      </c>
      <c r="I4" s="11" t="s">
        <v>175</v>
      </c>
      <c r="J4" s="11" t="s">
        <v>176</v>
      </c>
      <c r="K4" s="11" t="s">
        <v>177</v>
      </c>
    </row>
    <row r="5" ht="25.8" customHeight="1" spans="1:11">
      <c r="A5" s="11" t="s">
        <v>178</v>
      </c>
      <c r="B5" s="11" t="s">
        <v>179</v>
      </c>
      <c r="C5" s="11" t="s">
        <v>180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38" t="s">
        <v>136</v>
      </c>
      <c r="E6" s="38"/>
      <c r="F6" s="39">
        <f>F7+F15+F21+F27+F33+F40+F46</f>
        <v>1437.668178</v>
      </c>
      <c r="G6" s="39">
        <f>G7+G15+G21+G27+G33+G40+G46</f>
        <v>690.998178</v>
      </c>
      <c r="H6" s="39">
        <f>H7+H21+H46</f>
        <v>746.67</v>
      </c>
      <c r="I6" s="46"/>
      <c r="J6" s="38"/>
      <c r="K6" s="38"/>
    </row>
    <row r="7" ht="22.8" customHeight="1" spans="1:11">
      <c r="A7" s="40"/>
      <c r="B7" s="40"/>
      <c r="C7" s="40"/>
      <c r="D7" s="41" t="s">
        <v>154</v>
      </c>
      <c r="E7" s="41" t="s">
        <v>155</v>
      </c>
      <c r="F7" s="39">
        <f>F8+F16+F22+F28+F34+F41+F47</f>
        <v>1399.992104</v>
      </c>
      <c r="G7" s="39">
        <f>G8+G16+G22+G28+G34+G41+G47</f>
        <v>653.322104</v>
      </c>
      <c r="H7" s="39">
        <f>H8+H22+H47</f>
        <v>746.67</v>
      </c>
      <c r="I7" s="39"/>
      <c r="J7" s="47"/>
      <c r="K7" s="47"/>
    </row>
    <row r="8" ht="22.8" customHeight="1" spans="1:11">
      <c r="A8" s="40"/>
      <c r="B8" s="40"/>
      <c r="C8" s="40"/>
      <c r="D8" s="41" t="s">
        <v>181</v>
      </c>
      <c r="E8" s="41" t="s">
        <v>156</v>
      </c>
      <c r="F8" s="39">
        <v>867.571136</v>
      </c>
      <c r="G8" s="39">
        <v>165.901136</v>
      </c>
      <c r="H8" s="39">
        <v>701.67</v>
      </c>
      <c r="I8" s="39"/>
      <c r="J8" s="47"/>
      <c r="K8" s="47"/>
    </row>
    <row r="9" ht="22.8" customHeight="1" spans="1:11">
      <c r="A9" s="42" t="s">
        <v>182</v>
      </c>
      <c r="B9" s="42" t="s">
        <v>183</v>
      </c>
      <c r="C9" s="42" t="s">
        <v>183</v>
      </c>
      <c r="D9" s="43" t="s">
        <v>184</v>
      </c>
      <c r="E9" s="44" t="s">
        <v>185</v>
      </c>
      <c r="F9" s="45">
        <v>113.8532</v>
      </c>
      <c r="G9" s="45">
        <v>113.8532</v>
      </c>
      <c r="H9" s="45"/>
      <c r="I9" s="39"/>
      <c r="J9" s="47"/>
      <c r="K9" s="47"/>
    </row>
    <row r="10" ht="22.8" customHeight="1" spans="1:11">
      <c r="A10" s="42" t="s">
        <v>186</v>
      </c>
      <c r="B10" s="42" t="s">
        <v>187</v>
      </c>
      <c r="C10" s="42" t="s">
        <v>187</v>
      </c>
      <c r="D10" s="43" t="s">
        <v>188</v>
      </c>
      <c r="E10" s="44" t="s">
        <v>189</v>
      </c>
      <c r="F10" s="45">
        <v>15.077376</v>
      </c>
      <c r="G10" s="45">
        <v>15.077376</v>
      </c>
      <c r="H10" s="45"/>
      <c r="I10" s="39"/>
      <c r="J10" s="47"/>
      <c r="K10" s="47"/>
    </row>
    <row r="11" ht="22.8" customHeight="1" spans="1:11">
      <c r="A11" s="42" t="s">
        <v>186</v>
      </c>
      <c r="B11" s="42" t="s">
        <v>190</v>
      </c>
      <c r="C11" s="42" t="s">
        <v>190</v>
      </c>
      <c r="D11" s="43" t="s">
        <v>191</v>
      </c>
      <c r="E11" s="44" t="s">
        <v>192</v>
      </c>
      <c r="F11" s="45">
        <v>0.942336</v>
      </c>
      <c r="G11" s="45">
        <v>0.942336</v>
      </c>
      <c r="H11" s="45"/>
      <c r="I11" s="39"/>
      <c r="J11" s="47"/>
      <c r="K11" s="47"/>
    </row>
    <row r="12" ht="22.8" customHeight="1" spans="1:11">
      <c r="A12" s="42" t="s">
        <v>193</v>
      </c>
      <c r="B12" s="42" t="s">
        <v>194</v>
      </c>
      <c r="C12" s="42" t="s">
        <v>183</v>
      </c>
      <c r="D12" s="43" t="s">
        <v>195</v>
      </c>
      <c r="E12" s="44" t="s">
        <v>196</v>
      </c>
      <c r="F12" s="45">
        <v>8.952192</v>
      </c>
      <c r="G12" s="45">
        <v>8.952192</v>
      </c>
      <c r="H12" s="45"/>
      <c r="I12" s="39"/>
      <c r="J12" s="47"/>
      <c r="K12" s="47"/>
    </row>
    <row r="13" ht="22.8" customHeight="1" spans="1:11">
      <c r="A13" s="42" t="s">
        <v>197</v>
      </c>
      <c r="B13" s="42" t="s">
        <v>183</v>
      </c>
      <c r="C13" s="42" t="s">
        <v>183</v>
      </c>
      <c r="D13" s="43" t="s">
        <v>198</v>
      </c>
      <c r="E13" s="44" t="s">
        <v>185</v>
      </c>
      <c r="F13" s="45">
        <v>701.67</v>
      </c>
      <c r="G13" s="45"/>
      <c r="H13" s="45">
        <v>701.67</v>
      </c>
      <c r="I13" s="39"/>
      <c r="J13" s="47"/>
      <c r="K13" s="47"/>
    </row>
    <row r="14" ht="22.8" customHeight="1" spans="1:11">
      <c r="A14" s="42" t="s">
        <v>197</v>
      </c>
      <c r="B14" s="42" t="s">
        <v>183</v>
      </c>
      <c r="C14" s="42" t="s">
        <v>199</v>
      </c>
      <c r="D14" s="43" t="s">
        <v>200</v>
      </c>
      <c r="E14" s="44" t="s">
        <v>201</v>
      </c>
      <c r="F14" s="45">
        <v>15.768</v>
      </c>
      <c r="G14" s="45">
        <v>15.768</v>
      </c>
      <c r="H14" s="45"/>
      <c r="I14" s="39"/>
      <c r="J14" s="47"/>
      <c r="K14" s="47"/>
    </row>
    <row r="15" ht="22.8" customHeight="1" spans="1:11">
      <c r="A15" s="42" t="s">
        <v>202</v>
      </c>
      <c r="B15" s="42" t="s">
        <v>203</v>
      </c>
      <c r="C15" s="42" t="s">
        <v>183</v>
      </c>
      <c r="D15" s="43" t="s">
        <v>204</v>
      </c>
      <c r="E15" s="44" t="s">
        <v>205</v>
      </c>
      <c r="F15" s="45">
        <v>11.308032</v>
      </c>
      <c r="G15" s="45">
        <v>11.308032</v>
      </c>
      <c r="H15" s="45"/>
      <c r="I15" s="39"/>
      <c r="J15" s="47"/>
      <c r="K15" s="47"/>
    </row>
    <row r="16" ht="22.8" customHeight="1" spans="1:11">
      <c r="A16" s="40"/>
      <c r="B16" s="40"/>
      <c r="C16" s="40"/>
      <c r="D16" s="41" t="s">
        <v>157</v>
      </c>
      <c r="E16" s="41" t="s">
        <v>158</v>
      </c>
      <c r="F16" s="39">
        <v>52.26266</v>
      </c>
      <c r="G16" s="39">
        <v>52.26266</v>
      </c>
      <c r="H16" s="39"/>
      <c r="I16" s="39"/>
      <c r="J16" s="47"/>
      <c r="K16" s="47"/>
    </row>
    <row r="17" ht="22.8" customHeight="1" spans="1:11">
      <c r="A17" s="42" t="s">
        <v>186</v>
      </c>
      <c r="B17" s="42" t="s">
        <v>187</v>
      </c>
      <c r="C17" s="42" t="s">
        <v>187</v>
      </c>
      <c r="D17" s="43" t="s">
        <v>188</v>
      </c>
      <c r="E17" s="44" t="s">
        <v>189</v>
      </c>
      <c r="F17" s="45">
        <v>4.88256</v>
      </c>
      <c r="G17" s="45">
        <v>4.88256</v>
      </c>
      <c r="H17" s="45"/>
      <c r="I17" s="45"/>
      <c r="J17" s="44"/>
      <c r="K17" s="44"/>
    </row>
    <row r="18" ht="22.8" customHeight="1" spans="1:11">
      <c r="A18" s="42" t="s">
        <v>186</v>
      </c>
      <c r="B18" s="42" t="s">
        <v>190</v>
      </c>
      <c r="C18" s="42" t="s">
        <v>190</v>
      </c>
      <c r="D18" s="43" t="s">
        <v>191</v>
      </c>
      <c r="E18" s="44" t="s">
        <v>192</v>
      </c>
      <c r="F18" s="45">
        <v>0.30516</v>
      </c>
      <c r="G18" s="45">
        <v>0.30516</v>
      </c>
      <c r="H18" s="45"/>
      <c r="I18" s="45"/>
      <c r="J18" s="44"/>
      <c r="K18" s="44"/>
    </row>
    <row r="19" ht="22.8" customHeight="1" spans="1:11">
      <c r="A19" s="42" t="s">
        <v>193</v>
      </c>
      <c r="B19" s="42" t="s">
        <v>194</v>
      </c>
      <c r="C19" s="42" t="s">
        <v>203</v>
      </c>
      <c r="D19" s="43" t="s">
        <v>206</v>
      </c>
      <c r="E19" s="44" t="s">
        <v>207</v>
      </c>
      <c r="F19" s="45">
        <v>2.89902</v>
      </c>
      <c r="G19" s="45">
        <v>2.89902</v>
      </c>
      <c r="H19" s="45"/>
      <c r="I19" s="45"/>
      <c r="J19" s="44"/>
      <c r="K19" s="44"/>
    </row>
    <row r="20" ht="22.8" customHeight="1" spans="1:11">
      <c r="A20" s="42" t="s">
        <v>197</v>
      </c>
      <c r="B20" s="42" t="s">
        <v>183</v>
      </c>
      <c r="C20" s="42" t="s">
        <v>208</v>
      </c>
      <c r="D20" s="43" t="s">
        <v>209</v>
      </c>
      <c r="E20" s="44" t="s">
        <v>210</v>
      </c>
      <c r="F20" s="45">
        <v>40.514</v>
      </c>
      <c r="G20" s="45">
        <v>40.514</v>
      </c>
      <c r="H20" s="45"/>
      <c r="I20" s="45"/>
      <c r="J20" s="44"/>
      <c r="K20" s="44"/>
    </row>
    <row r="21" ht="22.8" customHeight="1" spans="1:11">
      <c r="A21" s="42" t="s">
        <v>202</v>
      </c>
      <c r="B21" s="42" t="s">
        <v>203</v>
      </c>
      <c r="C21" s="42" t="s">
        <v>183</v>
      </c>
      <c r="D21" s="43" t="s">
        <v>204</v>
      </c>
      <c r="E21" s="44" t="s">
        <v>205</v>
      </c>
      <c r="F21" s="45">
        <v>3.66192</v>
      </c>
      <c r="G21" s="45">
        <v>3.66192</v>
      </c>
      <c r="H21" s="45"/>
      <c r="I21" s="45"/>
      <c r="J21" s="44"/>
      <c r="K21" s="44"/>
    </row>
    <row r="22" ht="22.8" customHeight="1" spans="1:11">
      <c r="A22" s="40"/>
      <c r="B22" s="40"/>
      <c r="C22" s="40"/>
      <c r="D22" s="41" t="s">
        <v>159</v>
      </c>
      <c r="E22" s="41" t="s">
        <v>160</v>
      </c>
      <c r="F22" s="39">
        <v>118.018344</v>
      </c>
      <c r="G22" s="39">
        <v>83.018344</v>
      </c>
      <c r="H22" s="39">
        <v>35</v>
      </c>
      <c r="I22" s="39"/>
      <c r="J22" s="47"/>
      <c r="K22" s="47"/>
    </row>
    <row r="23" ht="22.8" customHeight="1" spans="1:11">
      <c r="A23" s="42" t="s">
        <v>186</v>
      </c>
      <c r="B23" s="42" t="s">
        <v>187</v>
      </c>
      <c r="C23" s="42" t="s">
        <v>187</v>
      </c>
      <c r="D23" s="43" t="s">
        <v>188</v>
      </c>
      <c r="E23" s="44" t="s">
        <v>189</v>
      </c>
      <c r="F23" s="45">
        <v>7.461504</v>
      </c>
      <c r="G23" s="45">
        <v>7.461504</v>
      </c>
      <c r="H23" s="45"/>
      <c r="I23" s="45"/>
      <c r="J23" s="44"/>
      <c r="K23" s="44"/>
    </row>
    <row r="24" ht="22.8" customHeight="1" spans="1:11">
      <c r="A24" s="42" t="s">
        <v>186</v>
      </c>
      <c r="B24" s="42" t="s">
        <v>190</v>
      </c>
      <c r="C24" s="42" t="s">
        <v>190</v>
      </c>
      <c r="D24" s="43" t="s">
        <v>191</v>
      </c>
      <c r="E24" s="44" t="s">
        <v>192</v>
      </c>
      <c r="F24" s="45">
        <v>0.466344</v>
      </c>
      <c r="G24" s="45">
        <v>0.466344</v>
      </c>
      <c r="H24" s="45"/>
      <c r="I24" s="45"/>
      <c r="J24" s="44"/>
      <c r="K24" s="44"/>
    </row>
    <row r="25" ht="22.8" customHeight="1" spans="1:11">
      <c r="A25" s="42" t="s">
        <v>193</v>
      </c>
      <c r="B25" s="42" t="s">
        <v>194</v>
      </c>
      <c r="C25" s="42" t="s">
        <v>203</v>
      </c>
      <c r="D25" s="43" t="s">
        <v>206</v>
      </c>
      <c r="E25" s="44" t="s">
        <v>207</v>
      </c>
      <c r="F25" s="45">
        <v>4.430268</v>
      </c>
      <c r="G25" s="45">
        <v>4.430268</v>
      </c>
      <c r="H25" s="45"/>
      <c r="I25" s="45"/>
      <c r="J25" s="44"/>
      <c r="K25" s="44"/>
    </row>
    <row r="26" ht="22.8" customHeight="1" spans="1:11">
      <c r="A26" s="42" t="s">
        <v>197</v>
      </c>
      <c r="B26" s="42" t="s">
        <v>183</v>
      </c>
      <c r="C26" s="42" t="s">
        <v>208</v>
      </c>
      <c r="D26" s="43" t="s">
        <v>209</v>
      </c>
      <c r="E26" s="44" t="s">
        <v>210</v>
      </c>
      <c r="F26" s="45">
        <v>100.0641</v>
      </c>
      <c r="G26" s="45">
        <v>65.0641</v>
      </c>
      <c r="H26" s="45">
        <v>35</v>
      </c>
      <c r="I26" s="45"/>
      <c r="J26" s="44"/>
      <c r="K26" s="44"/>
    </row>
    <row r="27" ht="22.8" customHeight="1" spans="1:11">
      <c r="A27" s="42" t="s">
        <v>202</v>
      </c>
      <c r="B27" s="42" t="s">
        <v>203</v>
      </c>
      <c r="C27" s="42" t="s">
        <v>183</v>
      </c>
      <c r="D27" s="43" t="s">
        <v>204</v>
      </c>
      <c r="E27" s="44" t="s">
        <v>205</v>
      </c>
      <c r="F27" s="45">
        <v>5.596128</v>
      </c>
      <c r="G27" s="45">
        <v>5.596128</v>
      </c>
      <c r="H27" s="45"/>
      <c r="I27" s="45"/>
      <c r="J27" s="44"/>
      <c r="K27" s="44"/>
    </row>
    <row r="28" ht="22.8" customHeight="1" spans="1:11">
      <c r="A28" s="40"/>
      <c r="B28" s="40"/>
      <c r="C28" s="40"/>
      <c r="D28" s="41" t="s">
        <v>161</v>
      </c>
      <c r="E28" s="41" t="s">
        <v>162</v>
      </c>
      <c r="F28" s="39">
        <v>66.63056</v>
      </c>
      <c r="G28" s="39">
        <v>66.63056</v>
      </c>
      <c r="H28" s="39"/>
      <c r="I28" s="39"/>
      <c r="J28" s="47"/>
      <c r="K28" s="47"/>
    </row>
    <row r="29" ht="22.8" customHeight="1" spans="1:11">
      <c r="A29" s="42" t="s">
        <v>186</v>
      </c>
      <c r="B29" s="42" t="s">
        <v>187</v>
      </c>
      <c r="C29" s="42" t="s">
        <v>187</v>
      </c>
      <c r="D29" s="43" t="s">
        <v>188</v>
      </c>
      <c r="E29" s="44" t="s">
        <v>189</v>
      </c>
      <c r="F29" s="45">
        <v>5.90976</v>
      </c>
      <c r="G29" s="45">
        <v>5.90976</v>
      </c>
      <c r="H29" s="45"/>
      <c r="I29" s="45"/>
      <c r="J29" s="44"/>
      <c r="K29" s="44"/>
    </row>
    <row r="30" ht="22.8" customHeight="1" spans="1:11">
      <c r="A30" s="42" t="s">
        <v>186</v>
      </c>
      <c r="B30" s="42" t="s">
        <v>190</v>
      </c>
      <c r="C30" s="42" t="s">
        <v>190</v>
      </c>
      <c r="D30" s="43" t="s">
        <v>191</v>
      </c>
      <c r="E30" s="44" t="s">
        <v>192</v>
      </c>
      <c r="F30" s="45">
        <v>0.36936</v>
      </c>
      <c r="G30" s="45">
        <v>0.36936</v>
      </c>
      <c r="H30" s="45"/>
      <c r="I30" s="45"/>
      <c r="J30" s="44"/>
      <c r="K30" s="44"/>
    </row>
    <row r="31" ht="22.8" customHeight="1" spans="1:11">
      <c r="A31" s="42" t="s">
        <v>193</v>
      </c>
      <c r="B31" s="42" t="s">
        <v>194</v>
      </c>
      <c r="C31" s="42" t="s">
        <v>203</v>
      </c>
      <c r="D31" s="43" t="s">
        <v>206</v>
      </c>
      <c r="E31" s="44" t="s">
        <v>207</v>
      </c>
      <c r="F31" s="45">
        <v>3.50892</v>
      </c>
      <c r="G31" s="45">
        <v>3.50892</v>
      </c>
      <c r="H31" s="45"/>
      <c r="I31" s="45"/>
      <c r="J31" s="44"/>
      <c r="K31" s="44"/>
    </row>
    <row r="32" ht="22.8" customHeight="1" spans="1:11">
      <c r="A32" s="42" t="s">
        <v>197</v>
      </c>
      <c r="B32" s="42" t="s">
        <v>183</v>
      </c>
      <c r="C32" s="42" t="s">
        <v>208</v>
      </c>
      <c r="D32" s="43" t="s">
        <v>209</v>
      </c>
      <c r="E32" s="44" t="s">
        <v>210</v>
      </c>
      <c r="F32" s="45">
        <v>52.4102</v>
      </c>
      <c r="G32" s="45">
        <v>52.4102</v>
      </c>
      <c r="H32" s="45"/>
      <c r="I32" s="45"/>
      <c r="J32" s="44"/>
      <c r="K32" s="44"/>
    </row>
    <row r="33" ht="22.8" customHeight="1" spans="1:11">
      <c r="A33" s="42" t="s">
        <v>202</v>
      </c>
      <c r="B33" s="42" t="s">
        <v>203</v>
      </c>
      <c r="C33" s="42" t="s">
        <v>183</v>
      </c>
      <c r="D33" s="43" t="s">
        <v>204</v>
      </c>
      <c r="E33" s="44" t="s">
        <v>205</v>
      </c>
      <c r="F33" s="45">
        <v>4.43232</v>
      </c>
      <c r="G33" s="45">
        <v>4.43232</v>
      </c>
      <c r="H33" s="45"/>
      <c r="I33" s="45"/>
      <c r="J33" s="44"/>
      <c r="K33" s="44"/>
    </row>
    <row r="34" ht="22.8" customHeight="1" spans="1:11">
      <c r="A34" s="40"/>
      <c r="B34" s="40"/>
      <c r="C34" s="40"/>
      <c r="D34" s="41" t="s">
        <v>163</v>
      </c>
      <c r="E34" s="41" t="s">
        <v>164</v>
      </c>
      <c r="F34" s="39">
        <v>78.11522</v>
      </c>
      <c r="G34" s="39">
        <v>78.11522</v>
      </c>
      <c r="H34" s="39"/>
      <c r="I34" s="39"/>
      <c r="J34" s="47"/>
      <c r="K34" s="47"/>
    </row>
    <row r="35" ht="22.8" customHeight="1" spans="1:11">
      <c r="A35" s="42" t="s">
        <v>186</v>
      </c>
      <c r="B35" s="42" t="s">
        <v>187</v>
      </c>
      <c r="C35" s="42" t="s">
        <v>187</v>
      </c>
      <c r="D35" s="43" t="s">
        <v>188</v>
      </c>
      <c r="E35" s="44" t="s">
        <v>189</v>
      </c>
      <c r="F35" s="45">
        <v>6.895181</v>
      </c>
      <c r="G35" s="45">
        <v>6.895181</v>
      </c>
      <c r="H35" s="45"/>
      <c r="I35" s="45"/>
      <c r="J35" s="44"/>
      <c r="K35" s="44"/>
    </row>
    <row r="36" ht="22.8" customHeight="1" spans="1:11">
      <c r="A36" s="42" t="s">
        <v>186</v>
      </c>
      <c r="B36" s="42" t="s">
        <v>187</v>
      </c>
      <c r="C36" s="42" t="s">
        <v>211</v>
      </c>
      <c r="D36" s="43" t="s">
        <v>212</v>
      </c>
      <c r="E36" s="44" t="s">
        <v>213</v>
      </c>
      <c r="F36" s="45">
        <v>3.44759</v>
      </c>
      <c r="G36" s="45">
        <v>3.44759</v>
      </c>
      <c r="H36" s="45"/>
      <c r="I36" s="45"/>
      <c r="J36" s="44"/>
      <c r="K36" s="44"/>
    </row>
    <row r="37" ht="22.8" customHeight="1" spans="1:11">
      <c r="A37" s="42" t="s">
        <v>186</v>
      </c>
      <c r="B37" s="42" t="s">
        <v>190</v>
      </c>
      <c r="C37" s="42" t="s">
        <v>190</v>
      </c>
      <c r="D37" s="43" t="s">
        <v>191</v>
      </c>
      <c r="E37" s="44" t="s">
        <v>192</v>
      </c>
      <c r="F37" s="45">
        <v>0.430949</v>
      </c>
      <c r="G37" s="45">
        <v>0.430949</v>
      </c>
      <c r="H37" s="45"/>
      <c r="I37" s="45"/>
      <c r="J37" s="44"/>
      <c r="K37" s="44"/>
    </row>
    <row r="38" ht="22.8" customHeight="1" spans="1:11">
      <c r="A38" s="42" t="s">
        <v>193</v>
      </c>
      <c r="B38" s="42" t="s">
        <v>194</v>
      </c>
      <c r="C38" s="42" t="s">
        <v>183</v>
      </c>
      <c r="D38" s="43" t="s">
        <v>195</v>
      </c>
      <c r="E38" s="44" t="s">
        <v>196</v>
      </c>
      <c r="F38" s="45">
        <v>4.094014</v>
      </c>
      <c r="G38" s="45">
        <v>4.094014</v>
      </c>
      <c r="H38" s="45"/>
      <c r="I38" s="45"/>
      <c r="J38" s="44"/>
      <c r="K38" s="44"/>
    </row>
    <row r="39" ht="22.8" customHeight="1" spans="1:11">
      <c r="A39" s="42" t="s">
        <v>197</v>
      </c>
      <c r="B39" s="42" t="s">
        <v>183</v>
      </c>
      <c r="C39" s="42" t="s">
        <v>208</v>
      </c>
      <c r="D39" s="43" t="s">
        <v>209</v>
      </c>
      <c r="E39" s="44" t="s">
        <v>210</v>
      </c>
      <c r="F39" s="45">
        <v>58.0761</v>
      </c>
      <c r="G39" s="45">
        <v>58.0761</v>
      </c>
      <c r="H39" s="45"/>
      <c r="I39" s="45"/>
      <c r="J39" s="44"/>
      <c r="K39" s="44"/>
    </row>
    <row r="40" ht="22.8" customHeight="1" spans="1:11">
      <c r="A40" s="42" t="s">
        <v>202</v>
      </c>
      <c r="B40" s="42" t="s">
        <v>203</v>
      </c>
      <c r="C40" s="42" t="s">
        <v>183</v>
      </c>
      <c r="D40" s="43" t="s">
        <v>204</v>
      </c>
      <c r="E40" s="44" t="s">
        <v>205</v>
      </c>
      <c r="F40" s="45">
        <v>5.171386</v>
      </c>
      <c r="G40" s="45">
        <v>5.171386</v>
      </c>
      <c r="H40" s="45"/>
      <c r="I40" s="45"/>
      <c r="J40" s="44"/>
      <c r="K40" s="44"/>
    </row>
    <row r="41" ht="22.8" customHeight="1" spans="1:11">
      <c r="A41" s="40"/>
      <c r="B41" s="40"/>
      <c r="C41" s="40"/>
      <c r="D41" s="41" t="s">
        <v>165</v>
      </c>
      <c r="E41" s="41" t="s">
        <v>166</v>
      </c>
      <c r="F41" s="39">
        <v>113.366574</v>
      </c>
      <c r="G41" s="39">
        <v>113.366574</v>
      </c>
      <c r="H41" s="39"/>
      <c r="I41" s="39"/>
      <c r="J41" s="47"/>
      <c r="K41" s="47"/>
    </row>
    <row r="42" ht="22.8" customHeight="1" spans="1:11">
      <c r="A42" s="42" t="s">
        <v>186</v>
      </c>
      <c r="B42" s="42" t="s">
        <v>187</v>
      </c>
      <c r="C42" s="42" t="s">
        <v>187</v>
      </c>
      <c r="D42" s="43" t="s">
        <v>188</v>
      </c>
      <c r="E42" s="44" t="s">
        <v>189</v>
      </c>
      <c r="F42" s="45">
        <v>10.008384</v>
      </c>
      <c r="G42" s="45">
        <v>10.008384</v>
      </c>
      <c r="H42" s="45"/>
      <c r="I42" s="45"/>
      <c r="J42" s="44"/>
      <c r="K42" s="44"/>
    </row>
    <row r="43" ht="22.8" customHeight="1" spans="1:11">
      <c r="A43" s="42" t="s">
        <v>186</v>
      </c>
      <c r="B43" s="42" t="s">
        <v>190</v>
      </c>
      <c r="C43" s="42" t="s">
        <v>190</v>
      </c>
      <c r="D43" s="43" t="s">
        <v>191</v>
      </c>
      <c r="E43" s="44" t="s">
        <v>192</v>
      </c>
      <c r="F43" s="45">
        <v>0.625524</v>
      </c>
      <c r="G43" s="45">
        <v>0.625524</v>
      </c>
      <c r="H43" s="45"/>
      <c r="I43" s="45"/>
      <c r="J43" s="44"/>
      <c r="K43" s="44"/>
    </row>
    <row r="44" ht="22.8" customHeight="1" spans="1:11">
      <c r="A44" s="42" t="s">
        <v>193</v>
      </c>
      <c r="B44" s="42" t="s">
        <v>194</v>
      </c>
      <c r="C44" s="42" t="s">
        <v>203</v>
      </c>
      <c r="D44" s="43" t="s">
        <v>206</v>
      </c>
      <c r="E44" s="44" t="s">
        <v>207</v>
      </c>
      <c r="F44" s="45">
        <v>5.942478</v>
      </c>
      <c r="G44" s="45">
        <v>5.942478</v>
      </c>
      <c r="H44" s="45"/>
      <c r="I44" s="45"/>
      <c r="J44" s="44"/>
      <c r="K44" s="44"/>
    </row>
    <row r="45" ht="22.8" customHeight="1" spans="1:11">
      <c r="A45" s="42" t="s">
        <v>197</v>
      </c>
      <c r="B45" s="42" t="s">
        <v>183</v>
      </c>
      <c r="C45" s="42" t="s">
        <v>208</v>
      </c>
      <c r="D45" s="43" t="s">
        <v>209</v>
      </c>
      <c r="E45" s="44" t="s">
        <v>210</v>
      </c>
      <c r="F45" s="45">
        <v>89.2839</v>
      </c>
      <c r="G45" s="45">
        <v>89.2839</v>
      </c>
      <c r="H45" s="45"/>
      <c r="I45" s="45"/>
      <c r="J45" s="44"/>
      <c r="K45" s="44"/>
    </row>
    <row r="46" ht="22.8" customHeight="1" spans="1:11">
      <c r="A46" s="42" t="s">
        <v>202</v>
      </c>
      <c r="B46" s="42" t="s">
        <v>203</v>
      </c>
      <c r="C46" s="42" t="s">
        <v>183</v>
      </c>
      <c r="D46" s="43" t="s">
        <v>204</v>
      </c>
      <c r="E46" s="44" t="s">
        <v>205</v>
      </c>
      <c r="F46" s="45">
        <v>7.506288</v>
      </c>
      <c r="G46" s="45">
        <v>7.506288</v>
      </c>
      <c r="H46" s="45"/>
      <c r="I46" s="45"/>
      <c r="J46" s="44"/>
      <c r="K46" s="44"/>
    </row>
    <row r="47" ht="22.8" customHeight="1" spans="1:11">
      <c r="A47" s="40"/>
      <c r="B47" s="40"/>
      <c r="C47" s="40"/>
      <c r="D47" s="41" t="s">
        <v>167</v>
      </c>
      <c r="E47" s="41" t="s">
        <v>168</v>
      </c>
      <c r="F47" s="39">
        <v>104.02761</v>
      </c>
      <c r="G47" s="39">
        <v>94.02761</v>
      </c>
      <c r="H47" s="39">
        <v>10</v>
      </c>
      <c r="I47" s="39"/>
      <c r="J47" s="47"/>
      <c r="K47" s="47"/>
    </row>
    <row r="48" ht="22.8" customHeight="1" spans="1:11">
      <c r="A48" s="42" t="s">
        <v>186</v>
      </c>
      <c r="B48" s="42" t="s">
        <v>187</v>
      </c>
      <c r="C48" s="42" t="s">
        <v>187</v>
      </c>
      <c r="D48" s="43" t="s">
        <v>188</v>
      </c>
      <c r="E48" s="44" t="s">
        <v>189</v>
      </c>
      <c r="F48" s="45">
        <v>8.35296</v>
      </c>
      <c r="G48" s="45">
        <v>8.35296</v>
      </c>
      <c r="H48" s="45"/>
      <c r="I48" s="45"/>
      <c r="J48" s="44"/>
      <c r="K48" s="44"/>
    </row>
    <row r="49" ht="22.8" customHeight="1" spans="1:11">
      <c r="A49" s="42" t="s">
        <v>186</v>
      </c>
      <c r="B49" s="42" t="s">
        <v>190</v>
      </c>
      <c r="C49" s="42" t="s">
        <v>190</v>
      </c>
      <c r="D49" s="43" t="s">
        <v>191</v>
      </c>
      <c r="E49" s="44" t="s">
        <v>192</v>
      </c>
      <c r="F49" s="45">
        <v>0.52206</v>
      </c>
      <c r="G49" s="45">
        <v>0.52206</v>
      </c>
      <c r="H49" s="45"/>
      <c r="I49" s="45"/>
      <c r="J49" s="44"/>
      <c r="K49" s="44"/>
    </row>
    <row r="50" ht="22.8" customHeight="1" spans="1:11">
      <c r="A50" s="42" t="s">
        <v>193</v>
      </c>
      <c r="B50" s="42" t="s">
        <v>194</v>
      </c>
      <c r="C50" s="42" t="s">
        <v>203</v>
      </c>
      <c r="D50" s="43" t="s">
        <v>206</v>
      </c>
      <c r="E50" s="44" t="s">
        <v>207</v>
      </c>
      <c r="F50" s="45">
        <v>4.95957</v>
      </c>
      <c r="G50" s="45">
        <v>4.95957</v>
      </c>
      <c r="H50" s="45"/>
      <c r="I50" s="45"/>
      <c r="J50" s="44"/>
      <c r="K50" s="44"/>
    </row>
    <row r="51" ht="22.8" customHeight="1" spans="1:11">
      <c r="A51" s="42" t="s">
        <v>197</v>
      </c>
      <c r="B51" s="42" t="s">
        <v>183</v>
      </c>
      <c r="C51" s="42" t="s">
        <v>208</v>
      </c>
      <c r="D51" s="43" t="s">
        <v>209</v>
      </c>
      <c r="E51" s="44" t="s">
        <v>210</v>
      </c>
      <c r="F51" s="45">
        <v>73.9283</v>
      </c>
      <c r="G51" s="45">
        <v>73.9283</v>
      </c>
      <c r="H51" s="45"/>
      <c r="I51" s="45"/>
      <c r="J51" s="44"/>
      <c r="K51" s="44"/>
    </row>
    <row r="52" ht="22.8" customHeight="1" spans="1:11">
      <c r="A52" s="42" t="s">
        <v>197</v>
      </c>
      <c r="B52" s="42" t="s">
        <v>183</v>
      </c>
      <c r="C52" s="42" t="s">
        <v>214</v>
      </c>
      <c r="D52" s="43" t="s">
        <v>215</v>
      </c>
      <c r="E52" s="44" t="s">
        <v>216</v>
      </c>
      <c r="F52" s="45">
        <v>10</v>
      </c>
      <c r="G52" s="45"/>
      <c r="H52" s="45">
        <v>10</v>
      </c>
      <c r="I52" s="45"/>
      <c r="J52" s="44"/>
      <c r="K52" s="44"/>
    </row>
    <row r="53" ht="22.8" customHeight="1" spans="1:11">
      <c r="A53" s="42" t="s">
        <v>202</v>
      </c>
      <c r="B53" s="42" t="s">
        <v>203</v>
      </c>
      <c r="C53" s="42" t="s">
        <v>183</v>
      </c>
      <c r="D53" s="43" t="s">
        <v>204</v>
      </c>
      <c r="E53" s="44" t="s">
        <v>205</v>
      </c>
      <c r="F53" s="45">
        <v>6.26472</v>
      </c>
      <c r="G53" s="45">
        <v>6.26472</v>
      </c>
      <c r="H53" s="45"/>
      <c r="I53" s="45"/>
      <c r="J53" s="44"/>
      <c r="K53" s="44"/>
    </row>
    <row r="5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workbookViewId="0">
      <selection activeCell="O11" sqref="O11"/>
    </sheetView>
  </sheetViews>
  <sheetFormatPr defaultColWidth="9.775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25" customWidth="1"/>
    <col min="7" max="12" width="7.225" customWidth="1"/>
    <col min="13" max="13" width="6.775" customWidth="1"/>
    <col min="14" max="17" width="7.225" customWidth="1"/>
    <col min="18" max="18" width="7" customWidth="1"/>
    <col min="19" max="20" width="7.225" customWidth="1"/>
    <col min="21" max="22" width="9.775" customWidth="1"/>
  </cols>
  <sheetData>
    <row r="1" ht="16.35" customHeight="1" spans="1:20">
      <c r="A1" s="3"/>
      <c r="S1" s="15" t="s">
        <v>217</v>
      </c>
      <c r="T1" s="15"/>
    </row>
    <row r="2" ht="42.3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32</v>
      </c>
      <c r="T3" s="8"/>
    </row>
    <row r="4" ht="19.8" customHeight="1" spans="1:20">
      <c r="A4" s="4" t="s">
        <v>170</v>
      </c>
      <c r="B4" s="4"/>
      <c r="C4" s="4"/>
      <c r="D4" s="4" t="s">
        <v>218</v>
      </c>
      <c r="E4" s="4" t="s">
        <v>219</v>
      </c>
      <c r="F4" s="4" t="s">
        <v>220</v>
      </c>
      <c r="G4" s="4" t="s">
        <v>221</v>
      </c>
      <c r="H4" s="4" t="s">
        <v>222</v>
      </c>
      <c r="I4" s="4" t="s">
        <v>223</v>
      </c>
      <c r="J4" s="4" t="s">
        <v>224</v>
      </c>
      <c r="K4" s="4" t="s">
        <v>225</v>
      </c>
      <c r="L4" s="4" t="s">
        <v>226</v>
      </c>
      <c r="M4" s="4" t="s">
        <v>227</v>
      </c>
      <c r="N4" s="4" t="s">
        <v>228</v>
      </c>
      <c r="O4" s="4" t="s">
        <v>229</v>
      </c>
      <c r="P4" s="4" t="s">
        <v>230</v>
      </c>
      <c r="Q4" s="4" t="s">
        <v>231</v>
      </c>
      <c r="R4" s="4" t="s">
        <v>232</v>
      </c>
      <c r="S4" s="4" t="s">
        <v>233</v>
      </c>
      <c r="T4" s="4" t="s">
        <v>234</v>
      </c>
    </row>
    <row r="5" ht="20.7" customHeight="1" spans="1:20">
      <c r="A5" s="4" t="s">
        <v>178</v>
      </c>
      <c r="B5" s="4" t="s">
        <v>179</v>
      </c>
      <c r="C5" s="4" t="s">
        <v>180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1399.99</v>
      </c>
      <c r="G6" s="13">
        <v>588.74</v>
      </c>
      <c r="H6" s="13">
        <v>811.25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f>F8+F16+F22+F28+F34+F41+F47</f>
        <v>1399.992104</v>
      </c>
      <c r="G7" s="13">
        <f>G8+G16+G22+G28+G34+G41+G47</f>
        <v>588.738104</v>
      </c>
      <c r="H7" s="13">
        <f>H8+H16+H22+H28+H34+H41+H47</f>
        <v>811.254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181</v>
      </c>
      <c r="E8" s="18" t="s">
        <v>156</v>
      </c>
      <c r="F8" s="35">
        <v>867.571136</v>
      </c>
      <c r="G8" s="35">
        <v>150.133136</v>
      </c>
      <c r="H8" s="35">
        <v>717.438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 t="s">
        <v>182</v>
      </c>
      <c r="B9" s="21" t="s">
        <v>183</v>
      </c>
      <c r="C9" s="21" t="s">
        <v>183</v>
      </c>
      <c r="D9" s="17" t="s">
        <v>235</v>
      </c>
      <c r="E9" s="22" t="s">
        <v>185</v>
      </c>
      <c r="F9" s="23">
        <v>113.8532</v>
      </c>
      <c r="G9" s="23">
        <v>113.8532</v>
      </c>
      <c r="H9" s="2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ht="22.8" customHeight="1" spans="1:20">
      <c r="A10" s="21" t="s">
        <v>186</v>
      </c>
      <c r="B10" s="21" t="s">
        <v>187</v>
      </c>
      <c r="C10" s="21" t="s">
        <v>187</v>
      </c>
      <c r="D10" s="17" t="s">
        <v>235</v>
      </c>
      <c r="E10" s="22" t="s">
        <v>189</v>
      </c>
      <c r="F10" s="23">
        <v>15.077376</v>
      </c>
      <c r="G10" s="23">
        <v>15.077376</v>
      </c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ht="22.8" customHeight="1" spans="1:20">
      <c r="A11" s="21" t="s">
        <v>186</v>
      </c>
      <c r="B11" s="21" t="s">
        <v>190</v>
      </c>
      <c r="C11" s="21" t="s">
        <v>190</v>
      </c>
      <c r="D11" s="17" t="s">
        <v>235</v>
      </c>
      <c r="E11" s="22" t="s">
        <v>192</v>
      </c>
      <c r="F11" s="23">
        <v>0.942336</v>
      </c>
      <c r="G11" s="23">
        <v>0.942336</v>
      </c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ht="22.8" customHeight="1" spans="1:20">
      <c r="A12" s="21" t="s">
        <v>193</v>
      </c>
      <c r="B12" s="21" t="s">
        <v>194</v>
      </c>
      <c r="C12" s="21" t="s">
        <v>183</v>
      </c>
      <c r="D12" s="17" t="s">
        <v>235</v>
      </c>
      <c r="E12" s="22" t="s">
        <v>196</v>
      </c>
      <c r="F12" s="23">
        <v>8.952192</v>
      </c>
      <c r="G12" s="23">
        <v>8.952192</v>
      </c>
      <c r="H12" s="2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ht="22.8" customHeight="1" spans="1:20">
      <c r="A13" s="21" t="s">
        <v>202</v>
      </c>
      <c r="B13" s="21" t="s">
        <v>203</v>
      </c>
      <c r="C13" s="21" t="s">
        <v>183</v>
      </c>
      <c r="D13" s="17" t="s">
        <v>235</v>
      </c>
      <c r="E13" s="22" t="s">
        <v>205</v>
      </c>
      <c r="F13" s="23">
        <v>11.308032</v>
      </c>
      <c r="G13" s="23">
        <v>11.308032</v>
      </c>
      <c r="H13" s="2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ht="22.8" customHeight="1" spans="1:20">
      <c r="A14" s="21" t="s">
        <v>197</v>
      </c>
      <c r="B14" s="21" t="s">
        <v>183</v>
      </c>
      <c r="C14" s="21" t="s">
        <v>199</v>
      </c>
      <c r="D14" s="17" t="s">
        <v>235</v>
      </c>
      <c r="E14" s="22" t="s">
        <v>201</v>
      </c>
      <c r="F14" s="23">
        <v>15.768</v>
      </c>
      <c r="G14" s="23"/>
      <c r="H14" s="23">
        <v>15.768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ht="22.8" customHeight="1" spans="1:20">
      <c r="A15" s="21" t="s">
        <v>197</v>
      </c>
      <c r="B15" s="21" t="s">
        <v>183</v>
      </c>
      <c r="C15" s="21" t="s">
        <v>183</v>
      </c>
      <c r="D15" s="17" t="s">
        <v>235</v>
      </c>
      <c r="E15" s="22" t="s">
        <v>185</v>
      </c>
      <c r="F15" s="23">
        <v>701.67</v>
      </c>
      <c r="G15" s="23"/>
      <c r="H15" s="23">
        <v>701.67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ht="22.8" customHeight="1" spans="1:20">
      <c r="A16" s="20"/>
      <c r="B16" s="20"/>
      <c r="C16" s="20"/>
      <c r="D16" s="18" t="s">
        <v>157</v>
      </c>
      <c r="E16" s="18" t="s">
        <v>158</v>
      </c>
      <c r="F16" s="35">
        <v>52.26266</v>
      </c>
      <c r="G16" s="35">
        <v>47.52266</v>
      </c>
      <c r="H16" s="35">
        <v>4.74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ht="22.8" customHeight="1" spans="1:20">
      <c r="A17" s="21" t="s">
        <v>197</v>
      </c>
      <c r="B17" s="21" t="s">
        <v>183</v>
      </c>
      <c r="C17" s="21" t="s">
        <v>208</v>
      </c>
      <c r="D17" s="17" t="s">
        <v>236</v>
      </c>
      <c r="E17" s="22" t="s">
        <v>210</v>
      </c>
      <c r="F17" s="23">
        <v>40.514</v>
      </c>
      <c r="G17" s="23">
        <v>35.774</v>
      </c>
      <c r="H17" s="23">
        <v>4.74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ht="22.8" customHeight="1" spans="1:20">
      <c r="A18" s="21" t="s">
        <v>186</v>
      </c>
      <c r="B18" s="21" t="s">
        <v>187</v>
      </c>
      <c r="C18" s="21" t="s">
        <v>187</v>
      </c>
      <c r="D18" s="17" t="s">
        <v>236</v>
      </c>
      <c r="E18" s="22" t="s">
        <v>189</v>
      </c>
      <c r="F18" s="23">
        <v>4.88256</v>
      </c>
      <c r="G18" s="23">
        <v>4.88256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ht="22.8" customHeight="1" spans="1:20">
      <c r="A19" s="21" t="s">
        <v>186</v>
      </c>
      <c r="B19" s="21" t="s">
        <v>190</v>
      </c>
      <c r="C19" s="21" t="s">
        <v>190</v>
      </c>
      <c r="D19" s="17" t="s">
        <v>236</v>
      </c>
      <c r="E19" s="22" t="s">
        <v>192</v>
      </c>
      <c r="F19" s="23">
        <v>0.30516</v>
      </c>
      <c r="G19" s="23">
        <v>0.30516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ht="22.8" customHeight="1" spans="1:20">
      <c r="A20" s="21" t="s">
        <v>193</v>
      </c>
      <c r="B20" s="21" t="s">
        <v>194</v>
      </c>
      <c r="C20" s="21" t="s">
        <v>203</v>
      </c>
      <c r="D20" s="17" t="s">
        <v>236</v>
      </c>
      <c r="E20" s="22" t="s">
        <v>207</v>
      </c>
      <c r="F20" s="23">
        <v>2.89902</v>
      </c>
      <c r="G20" s="23">
        <v>2.89902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ht="22.8" customHeight="1" spans="1:20">
      <c r="A21" s="21" t="s">
        <v>202</v>
      </c>
      <c r="B21" s="21" t="s">
        <v>203</v>
      </c>
      <c r="C21" s="21" t="s">
        <v>183</v>
      </c>
      <c r="D21" s="17" t="s">
        <v>236</v>
      </c>
      <c r="E21" s="22" t="s">
        <v>205</v>
      </c>
      <c r="F21" s="23">
        <v>3.66192</v>
      </c>
      <c r="G21" s="23">
        <v>3.66192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ht="22.8" customHeight="1" spans="1:20">
      <c r="A22" s="20"/>
      <c r="B22" s="20"/>
      <c r="C22" s="20"/>
      <c r="D22" s="18" t="s">
        <v>159</v>
      </c>
      <c r="E22" s="18" t="s">
        <v>160</v>
      </c>
      <c r="F22" s="35">
        <v>118.018344</v>
      </c>
      <c r="G22" s="35">
        <v>74.678344</v>
      </c>
      <c r="H22" s="35">
        <v>43.34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ht="22.8" customHeight="1" spans="1:20">
      <c r="A23" s="21" t="s">
        <v>197</v>
      </c>
      <c r="B23" s="21" t="s">
        <v>183</v>
      </c>
      <c r="C23" s="21" t="s">
        <v>208</v>
      </c>
      <c r="D23" s="17" t="s">
        <v>237</v>
      </c>
      <c r="E23" s="22" t="s">
        <v>210</v>
      </c>
      <c r="F23" s="23">
        <v>100.0641</v>
      </c>
      <c r="G23" s="23">
        <v>56.7241</v>
      </c>
      <c r="H23" s="23">
        <v>43.34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ht="22.8" customHeight="1" spans="1:20">
      <c r="A24" s="21" t="s">
        <v>186</v>
      </c>
      <c r="B24" s="21" t="s">
        <v>187</v>
      </c>
      <c r="C24" s="21" t="s">
        <v>187</v>
      </c>
      <c r="D24" s="17" t="s">
        <v>237</v>
      </c>
      <c r="E24" s="22" t="s">
        <v>189</v>
      </c>
      <c r="F24" s="23">
        <v>7.461504</v>
      </c>
      <c r="G24" s="23">
        <v>7.461504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ht="22.8" customHeight="1" spans="1:20">
      <c r="A25" s="21" t="s">
        <v>186</v>
      </c>
      <c r="B25" s="21" t="s">
        <v>190</v>
      </c>
      <c r="C25" s="21" t="s">
        <v>190</v>
      </c>
      <c r="D25" s="17" t="s">
        <v>237</v>
      </c>
      <c r="E25" s="22" t="s">
        <v>192</v>
      </c>
      <c r="F25" s="23">
        <v>0.466344</v>
      </c>
      <c r="G25" s="23">
        <v>0.466344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ht="22.8" customHeight="1" spans="1:20">
      <c r="A26" s="21" t="s">
        <v>193</v>
      </c>
      <c r="B26" s="21" t="s">
        <v>194</v>
      </c>
      <c r="C26" s="21" t="s">
        <v>203</v>
      </c>
      <c r="D26" s="17" t="s">
        <v>237</v>
      </c>
      <c r="E26" s="22" t="s">
        <v>207</v>
      </c>
      <c r="F26" s="23">
        <v>4.430268</v>
      </c>
      <c r="G26" s="23">
        <v>4.430268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ht="22.8" customHeight="1" spans="1:20">
      <c r="A27" s="21" t="s">
        <v>202</v>
      </c>
      <c r="B27" s="21" t="s">
        <v>203</v>
      </c>
      <c r="C27" s="21" t="s">
        <v>183</v>
      </c>
      <c r="D27" s="17" t="s">
        <v>237</v>
      </c>
      <c r="E27" s="22" t="s">
        <v>205</v>
      </c>
      <c r="F27" s="23">
        <v>5.596128</v>
      </c>
      <c r="G27" s="23">
        <v>5.596128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ht="22.8" customHeight="1" spans="1:20">
      <c r="A28" s="20"/>
      <c r="B28" s="20"/>
      <c r="C28" s="20"/>
      <c r="D28" s="18" t="s">
        <v>161</v>
      </c>
      <c r="E28" s="18" t="s">
        <v>162</v>
      </c>
      <c r="F28" s="35">
        <v>66.63056</v>
      </c>
      <c r="G28" s="35">
        <v>59.49056</v>
      </c>
      <c r="H28" s="35">
        <v>7.14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ht="22.8" customHeight="1" spans="1:20">
      <c r="A29" s="21" t="s">
        <v>197</v>
      </c>
      <c r="B29" s="21" t="s">
        <v>183</v>
      </c>
      <c r="C29" s="21" t="s">
        <v>208</v>
      </c>
      <c r="D29" s="17" t="s">
        <v>238</v>
      </c>
      <c r="E29" s="22" t="s">
        <v>210</v>
      </c>
      <c r="F29" s="23">
        <v>52.4102</v>
      </c>
      <c r="G29" s="23">
        <v>45.2702</v>
      </c>
      <c r="H29" s="23">
        <v>7.14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ht="22.8" customHeight="1" spans="1:20">
      <c r="A30" s="21" t="s">
        <v>186</v>
      </c>
      <c r="B30" s="21" t="s">
        <v>187</v>
      </c>
      <c r="C30" s="21" t="s">
        <v>187</v>
      </c>
      <c r="D30" s="17" t="s">
        <v>238</v>
      </c>
      <c r="E30" s="22" t="s">
        <v>189</v>
      </c>
      <c r="F30" s="23">
        <v>5.90976</v>
      </c>
      <c r="G30" s="23">
        <v>5.90976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ht="22.8" customHeight="1" spans="1:20">
      <c r="A31" s="21" t="s">
        <v>186</v>
      </c>
      <c r="B31" s="21" t="s">
        <v>190</v>
      </c>
      <c r="C31" s="21" t="s">
        <v>190</v>
      </c>
      <c r="D31" s="17" t="s">
        <v>238</v>
      </c>
      <c r="E31" s="22" t="s">
        <v>192</v>
      </c>
      <c r="F31" s="23">
        <v>0.36936</v>
      </c>
      <c r="G31" s="23">
        <v>0.36936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ht="22.8" customHeight="1" spans="1:20">
      <c r="A32" s="21" t="s">
        <v>193</v>
      </c>
      <c r="B32" s="21" t="s">
        <v>194</v>
      </c>
      <c r="C32" s="21" t="s">
        <v>203</v>
      </c>
      <c r="D32" s="17" t="s">
        <v>238</v>
      </c>
      <c r="E32" s="22" t="s">
        <v>207</v>
      </c>
      <c r="F32" s="23">
        <v>3.50892</v>
      </c>
      <c r="G32" s="23">
        <v>3.50892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ht="22.8" customHeight="1" spans="1:20">
      <c r="A33" s="21" t="s">
        <v>202</v>
      </c>
      <c r="B33" s="21" t="s">
        <v>203</v>
      </c>
      <c r="C33" s="21" t="s">
        <v>183</v>
      </c>
      <c r="D33" s="17" t="s">
        <v>238</v>
      </c>
      <c r="E33" s="22" t="s">
        <v>205</v>
      </c>
      <c r="F33" s="23">
        <v>4.43232</v>
      </c>
      <c r="G33" s="23">
        <v>4.43232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ht="22.8" customHeight="1" spans="1:20">
      <c r="A34" s="20"/>
      <c r="B34" s="20"/>
      <c r="C34" s="20"/>
      <c r="D34" s="18" t="s">
        <v>163</v>
      </c>
      <c r="E34" s="18" t="s">
        <v>164</v>
      </c>
      <c r="F34" s="35">
        <v>78.11522</v>
      </c>
      <c r="G34" s="35">
        <v>73.57922</v>
      </c>
      <c r="H34" s="35">
        <v>4.536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ht="22.8" customHeight="1" spans="1:20">
      <c r="A35" s="21" t="s">
        <v>197</v>
      </c>
      <c r="B35" s="21" t="s">
        <v>183</v>
      </c>
      <c r="C35" s="21" t="s">
        <v>208</v>
      </c>
      <c r="D35" s="17" t="s">
        <v>239</v>
      </c>
      <c r="E35" s="22" t="s">
        <v>210</v>
      </c>
      <c r="F35" s="23">
        <v>58.0761</v>
      </c>
      <c r="G35" s="23">
        <v>53.5401</v>
      </c>
      <c r="H35" s="23">
        <v>4.536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ht="22.8" customHeight="1" spans="1:20">
      <c r="A36" s="21" t="s">
        <v>186</v>
      </c>
      <c r="B36" s="21" t="s">
        <v>187</v>
      </c>
      <c r="C36" s="21" t="s">
        <v>187</v>
      </c>
      <c r="D36" s="17" t="s">
        <v>239</v>
      </c>
      <c r="E36" s="22" t="s">
        <v>189</v>
      </c>
      <c r="F36" s="23">
        <v>6.895181</v>
      </c>
      <c r="G36" s="23">
        <v>6.895181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ht="22.8" customHeight="1" spans="1:20">
      <c r="A37" s="21" t="s">
        <v>186</v>
      </c>
      <c r="B37" s="21" t="s">
        <v>187</v>
      </c>
      <c r="C37" s="21" t="s">
        <v>211</v>
      </c>
      <c r="D37" s="17" t="s">
        <v>239</v>
      </c>
      <c r="E37" s="22" t="s">
        <v>213</v>
      </c>
      <c r="F37" s="23">
        <v>3.44759</v>
      </c>
      <c r="G37" s="23">
        <v>3.44759</v>
      </c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ht="22.8" customHeight="1" spans="1:20">
      <c r="A38" s="21" t="s">
        <v>186</v>
      </c>
      <c r="B38" s="21" t="s">
        <v>190</v>
      </c>
      <c r="C38" s="21" t="s">
        <v>190</v>
      </c>
      <c r="D38" s="17" t="s">
        <v>239</v>
      </c>
      <c r="E38" s="22" t="s">
        <v>192</v>
      </c>
      <c r="F38" s="23">
        <v>0.430949</v>
      </c>
      <c r="G38" s="23">
        <v>0.430949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ht="22.8" customHeight="1" spans="1:20">
      <c r="A39" s="21" t="s">
        <v>193</v>
      </c>
      <c r="B39" s="21" t="s">
        <v>194</v>
      </c>
      <c r="C39" s="21" t="s">
        <v>183</v>
      </c>
      <c r="D39" s="17" t="s">
        <v>239</v>
      </c>
      <c r="E39" s="22" t="s">
        <v>196</v>
      </c>
      <c r="F39" s="23">
        <v>4.094014</v>
      </c>
      <c r="G39" s="23">
        <v>4.094014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ht="22.8" customHeight="1" spans="1:20">
      <c r="A40" s="21" t="s">
        <v>202</v>
      </c>
      <c r="B40" s="21" t="s">
        <v>203</v>
      </c>
      <c r="C40" s="21" t="s">
        <v>183</v>
      </c>
      <c r="D40" s="17" t="s">
        <v>239</v>
      </c>
      <c r="E40" s="22" t="s">
        <v>205</v>
      </c>
      <c r="F40" s="23">
        <v>5.171386</v>
      </c>
      <c r="G40" s="23">
        <v>5.171386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ht="22.8" customHeight="1" spans="1:20">
      <c r="A41" s="20"/>
      <c r="B41" s="20"/>
      <c r="C41" s="20"/>
      <c r="D41" s="18" t="s">
        <v>165</v>
      </c>
      <c r="E41" s="18" t="s">
        <v>166</v>
      </c>
      <c r="F41" s="35">
        <v>113.366574</v>
      </c>
      <c r="G41" s="35">
        <v>101.186574</v>
      </c>
      <c r="H41" s="35">
        <v>12.18</v>
      </c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  <row r="42" ht="22.8" customHeight="1" spans="1:20">
      <c r="A42" s="21" t="s">
        <v>197</v>
      </c>
      <c r="B42" s="21" t="s">
        <v>183</v>
      </c>
      <c r="C42" s="21" t="s">
        <v>208</v>
      </c>
      <c r="D42" s="17" t="s">
        <v>240</v>
      </c>
      <c r="E42" s="22" t="s">
        <v>210</v>
      </c>
      <c r="F42" s="23">
        <v>89.2839</v>
      </c>
      <c r="G42" s="23">
        <v>77.1039</v>
      </c>
      <c r="H42" s="23">
        <v>12.18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ht="22.8" customHeight="1" spans="1:20">
      <c r="A43" s="21" t="s">
        <v>186</v>
      </c>
      <c r="B43" s="21" t="s">
        <v>187</v>
      </c>
      <c r="C43" s="21" t="s">
        <v>187</v>
      </c>
      <c r="D43" s="17" t="s">
        <v>240</v>
      </c>
      <c r="E43" s="22" t="s">
        <v>189</v>
      </c>
      <c r="F43" s="23">
        <v>10.008384</v>
      </c>
      <c r="G43" s="23">
        <v>10.008384</v>
      </c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ht="22.8" customHeight="1" spans="1:20">
      <c r="A44" s="21" t="s">
        <v>186</v>
      </c>
      <c r="B44" s="21" t="s">
        <v>190</v>
      </c>
      <c r="C44" s="21" t="s">
        <v>190</v>
      </c>
      <c r="D44" s="17" t="s">
        <v>240</v>
      </c>
      <c r="E44" s="22" t="s">
        <v>192</v>
      </c>
      <c r="F44" s="23">
        <v>0.625524</v>
      </c>
      <c r="G44" s="23">
        <v>0.625524</v>
      </c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ht="22.8" customHeight="1" spans="1:20">
      <c r="A45" s="21" t="s">
        <v>193</v>
      </c>
      <c r="B45" s="21" t="s">
        <v>194</v>
      </c>
      <c r="C45" s="21" t="s">
        <v>203</v>
      </c>
      <c r="D45" s="17" t="s">
        <v>240</v>
      </c>
      <c r="E45" s="22" t="s">
        <v>207</v>
      </c>
      <c r="F45" s="23">
        <v>5.942478</v>
      </c>
      <c r="G45" s="23">
        <v>5.942478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ht="22.8" customHeight="1" spans="1:20">
      <c r="A46" s="21" t="s">
        <v>202</v>
      </c>
      <c r="B46" s="21" t="s">
        <v>203</v>
      </c>
      <c r="C46" s="21" t="s">
        <v>183</v>
      </c>
      <c r="D46" s="17" t="s">
        <v>240</v>
      </c>
      <c r="E46" s="22" t="s">
        <v>205</v>
      </c>
      <c r="F46" s="23">
        <v>7.506288</v>
      </c>
      <c r="G46" s="23">
        <v>7.506288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ht="22.8" customHeight="1" spans="1:20">
      <c r="A47" s="20"/>
      <c r="B47" s="20"/>
      <c r="C47" s="20"/>
      <c r="D47" s="18" t="s">
        <v>167</v>
      </c>
      <c r="E47" s="18" t="s">
        <v>168</v>
      </c>
      <c r="F47" s="35">
        <v>104.02761</v>
      </c>
      <c r="G47" s="35">
        <v>82.14761</v>
      </c>
      <c r="H47" s="35">
        <v>21.88</v>
      </c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ht="22.8" customHeight="1" spans="1:20">
      <c r="A48" s="21" t="s">
        <v>197</v>
      </c>
      <c r="B48" s="21" t="s">
        <v>183</v>
      </c>
      <c r="C48" s="21" t="s">
        <v>208</v>
      </c>
      <c r="D48" s="17" t="s">
        <v>241</v>
      </c>
      <c r="E48" s="22" t="s">
        <v>210</v>
      </c>
      <c r="F48" s="23">
        <v>73.9283</v>
      </c>
      <c r="G48" s="23">
        <v>62.0483</v>
      </c>
      <c r="H48" s="23">
        <v>11.88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ht="22.8" customHeight="1" spans="1:20">
      <c r="A49" s="21" t="s">
        <v>186</v>
      </c>
      <c r="B49" s="21" t="s">
        <v>187</v>
      </c>
      <c r="C49" s="21" t="s">
        <v>187</v>
      </c>
      <c r="D49" s="17" t="s">
        <v>241</v>
      </c>
      <c r="E49" s="22" t="s">
        <v>189</v>
      </c>
      <c r="F49" s="23">
        <v>8.35296</v>
      </c>
      <c r="G49" s="23">
        <v>8.35296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ht="22.8" customHeight="1" spans="1:20">
      <c r="A50" s="21" t="s">
        <v>186</v>
      </c>
      <c r="B50" s="21" t="s">
        <v>190</v>
      </c>
      <c r="C50" s="21" t="s">
        <v>190</v>
      </c>
      <c r="D50" s="17" t="s">
        <v>241</v>
      </c>
      <c r="E50" s="22" t="s">
        <v>192</v>
      </c>
      <c r="F50" s="23">
        <v>0.52206</v>
      </c>
      <c r="G50" s="23">
        <v>0.52206</v>
      </c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</row>
    <row r="51" ht="22.8" customHeight="1" spans="1:20">
      <c r="A51" s="21" t="s">
        <v>193</v>
      </c>
      <c r="B51" s="21" t="s">
        <v>194</v>
      </c>
      <c r="C51" s="21" t="s">
        <v>203</v>
      </c>
      <c r="D51" s="17" t="s">
        <v>241</v>
      </c>
      <c r="E51" s="22" t="s">
        <v>207</v>
      </c>
      <c r="F51" s="23">
        <v>4.95957</v>
      </c>
      <c r="G51" s="23">
        <v>4.95957</v>
      </c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</row>
    <row r="52" ht="22.8" customHeight="1" spans="1:20">
      <c r="A52" s="21" t="s">
        <v>202</v>
      </c>
      <c r="B52" s="21" t="s">
        <v>203</v>
      </c>
      <c r="C52" s="21" t="s">
        <v>183</v>
      </c>
      <c r="D52" s="17" t="s">
        <v>241</v>
      </c>
      <c r="E52" s="22" t="s">
        <v>205</v>
      </c>
      <c r="F52" s="23">
        <v>6.26472</v>
      </c>
      <c r="G52" s="23">
        <v>6.26472</v>
      </c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</row>
    <row r="53" ht="22.8" customHeight="1" spans="1:20">
      <c r="A53" s="21" t="s">
        <v>197</v>
      </c>
      <c r="B53" s="21" t="s">
        <v>183</v>
      </c>
      <c r="C53" s="21" t="s">
        <v>214</v>
      </c>
      <c r="D53" s="17" t="s">
        <v>241</v>
      </c>
      <c r="E53" s="22" t="s">
        <v>216</v>
      </c>
      <c r="F53" s="23">
        <v>10</v>
      </c>
      <c r="G53" s="23"/>
      <c r="H53" s="23">
        <v>10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topLeftCell="A4" workbookViewId="0">
      <selection activeCell="F8" sqref="F8"/>
    </sheetView>
  </sheetViews>
  <sheetFormatPr defaultColWidth="9.775" defaultRowHeight="13.5"/>
  <cols>
    <col min="1" max="2" width="4.10833333333333" customWidth="1"/>
    <col min="3" max="3" width="4.225" customWidth="1"/>
    <col min="4" max="4" width="6.10833333333333" customWidth="1"/>
    <col min="5" max="5" width="15.8916666666667" customWidth="1"/>
    <col min="6" max="6" width="9" customWidth="1"/>
    <col min="7" max="7" width="7.225" customWidth="1"/>
    <col min="8" max="8" width="6.225" customWidth="1"/>
    <col min="9" max="16" width="7.225" customWidth="1"/>
    <col min="17" max="17" width="5.775" customWidth="1"/>
    <col min="18" max="21" width="7.225" customWidth="1"/>
    <col min="22" max="23" width="9.775" customWidth="1"/>
  </cols>
  <sheetData>
    <row r="1" ht="16.35" customHeight="1" spans="1:21">
      <c r="A1" s="3"/>
      <c r="T1" s="15" t="s">
        <v>242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32</v>
      </c>
      <c r="U3" s="8"/>
    </row>
    <row r="4" ht="22.35" customHeight="1" spans="1:21">
      <c r="A4" s="4" t="s">
        <v>170</v>
      </c>
      <c r="B4" s="4"/>
      <c r="C4" s="4"/>
      <c r="D4" s="4" t="s">
        <v>218</v>
      </c>
      <c r="E4" s="4" t="s">
        <v>219</v>
      </c>
      <c r="F4" s="4" t="s">
        <v>243</v>
      </c>
      <c r="G4" s="4" t="s">
        <v>173</v>
      </c>
      <c r="H4" s="4"/>
      <c r="I4" s="4"/>
      <c r="J4" s="4"/>
      <c r="K4" s="4" t="s">
        <v>174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178</v>
      </c>
      <c r="B5" s="4" t="s">
        <v>179</v>
      </c>
      <c r="C5" s="4" t="s">
        <v>180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229</v>
      </c>
      <c r="K5" s="4" t="s">
        <v>136</v>
      </c>
      <c r="L5" s="4" t="s">
        <v>246</v>
      </c>
      <c r="M5" s="4" t="s">
        <v>247</v>
      </c>
      <c r="N5" s="4" t="s">
        <v>248</v>
      </c>
      <c r="O5" s="4" t="s">
        <v>231</v>
      </c>
      <c r="P5" s="4" t="s">
        <v>249</v>
      </c>
      <c r="Q5" s="4" t="s">
        <v>250</v>
      </c>
      <c r="R5" s="4" t="s">
        <v>251</v>
      </c>
      <c r="S5" s="4" t="s">
        <v>227</v>
      </c>
      <c r="T5" s="4" t="s">
        <v>230</v>
      </c>
      <c r="U5" s="4" t="s">
        <v>234</v>
      </c>
    </row>
    <row r="6" ht="22.8" customHeight="1" spans="1:21">
      <c r="A6" s="14"/>
      <c r="B6" s="14"/>
      <c r="C6" s="14"/>
      <c r="D6" s="14"/>
      <c r="E6" s="14" t="s">
        <v>136</v>
      </c>
      <c r="F6" s="13">
        <v>1399.99</v>
      </c>
      <c r="G6" s="13">
        <v>653.32</v>
      </c>
      <c r="H6" s="13">
        <v>588.74</v>
      </c>
      <c r="I6" s="13">
        <v>64.58</v>
      </c>
      <c r="J6" s="13">
        <v>0</v>
      </c>
      <c r="K6" s="13">
        <v>746.67</v>
      </c>
      <c r="L6" s="13"/>
      <c r="M6" s="13">
        <v>746.67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5">
        <f>F8+F16+F22+F28+F34+F41+F47</f>
        <v>1399.992104</v>
      </c>
      <c r="G7" s="13">
        <f>G8+G16+G22+G28+G34+G41+G47</f>
        <v>653.322104</v>
      </c>
      <c r="H7" s="13">
        <f>H8+H16+H22+H28+H34+H41+H47</f>
        <v>588.738104</v>
      </c>
      <c r="I7" s="13">
        <f>I8+I16+I22+I28+I34+I41+I47</f>
        <v>64.584</v>
      </c>
      <c r="J7" s="13">
        <v>0</v>
      </c>
      <c r="K7" s="13">
        <f>K8+K16+K22+K28+K34+K41+K47</f>
        <v>746.67</v>
      </c>
      <c r="L7" s="13">
        <v>0</v>
      </c>
      <c r="M7" s="13">
        <f>M8+M22+M47</f>
        <v>746.67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181</v>
      </c>
      <c r="E8" s="18" t="s">
        <v>156</v>
      </c>
      <c r="F8" s="25">
        <v>867.571136</v>
      </c>
      <c r="G8" s="13">
        <v>165.901136</v>
      </c>
      <c r="H8" s="13">
        <v>150.133136</v>
      </c>
      <c r="I8" s="13">
        <v>15.768</v>
      </c>
      <c r="J8" s="13">
        <v>0</v>
      </c>
      <c r="K8" s="13">
        <v>701.67</v>
      </c>
      <c r="L8" s="13">
        <v>0</v>
      </c>
      <c r="M8" s="13">
        <v>701.67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182</v>
      </c>
      <c r="B9" s="21" t="s">
        <v>183</v>
      </c>
      <c r="C9" s="21" t="s">
        <v>183</v>
      </c>
      <c r="D9" s="17" t="s">
        <v>235</v>
      </c>
      <c r="E9" s="22" t="s">
        <v>185</v>
      </c>
      <c r="F9" s="19">
        <v>113.8532</v>
      </c>
      <c r="G9" s="6">
        <v>113.8532</v>
      </c>
      <c r="H9" s="6">
        <v>113.8532</v>
      </c>
      <c r="I9" s="6"/>
      <c r="J9" s="6"/>
      <c r="K9" s="6"/>
      <c r="L9" s="6"/>
      <c r="M9" s="6"/>
      <c r="N9" s="13"/>
      <c r="O9" s="13"/>
      <c r="P9" s="13"/>
      <c r="Q9" s="13"/>
      <c r="R9" s="13"/>
      <c r="S9" s="13"/>
      <c r="T9" s="13"/>
      <c r="U9" s="13"/>
    </row>
    <row r="10" ht="22.8" customHeight="1" spans="1:21">
      <c r="A10" s="21" t="s">
        <v>186</v>
      </c>
      <c r="B10" s="21" t="s">
        <v>187</v>
      </c>
      <c r="C10" s="21" t="s">
        <v>187</v>
      </c>
      <c r="D10" s="17" t="s">
        <v>235</v>
      </c>
      <c r="E10" s="22" t="s">
        <v>189</v>
      </c>
      <c r="F10" s="19">
        <v>15.077376</v>
      </c>
      <c r="G10" s="6">
        <v>15.077376</v>
      </c>
      <c r="H10" s="6">
        <v>15.077376</v>
      </c>
      <c r="I10" s="6"/>
      <c r="J10" s="6"/>
      <c r="K10" s="6"/>
      <c r="L10" s="6"/>
      <c r="M10" s="6"/>
      <c r="N10" s="13"/>
      <c r="O10" s="13"/>
      <c r="P10" s="13"/>
      <c r="Q10" s="13"/>
      <c r="R10" s="13"/>
      <c r="S10" s="13"/>
      <c r="T10" s="13"/>
      <c r="U10" s="13"/>
    </row>
    <row r="11" ht="22.8" customHeight="1" spans="1:21">
      <c r="A11" s="21" t="s">
        <v>186</v>
      </c>
      <c r="B11" s="21" t="s">
        <v>190</v>
      </c>
      <c r="C11" s="21" t="s">
        <v>190</v>
      </c>
      <c r="D11" s="17" t="s">
        <v>235</v>
      </c>
      <c r="E11" s="22" t="s">
        <v>192</v>
      </c>
      <c r="F11" s="19">
        <v>0.942336</v>
      </c>
      <c r="G11" s="6">
        <v>0.942336</v>
      </c>
      <c r="H11" s="6">
        <v>0.942336</v>
      </c>
      <c r="I11" s="6"/>
      <c r="J11" s="6"/>
      <c r="K11" s="6"/>
      <c r="L11" s="6"/>
      <c r="M11" s="6"/>
      <c r="N11" s="13"/>
      <c r="O11" s="13"/>
      <c r="P11" s="13"/>
      <c r="Q11" s="13"/>
      <c r="R11" s="13"/>
      <c r="S11" s="13"/>
      <c r="T11" s="13"/>
      <c r="U11" s="13"/>
    </row>
    <row r="12" ht="22.8" customHeight="1" spans="1:21">
      <c r="A12" s="21" t="s">
        <v>193</v>
      </c>
      <c r="B12" s="21" t="s">
        <v>194</v>
      </c>
      <c r="C12" s="21" t="s">
        <v>183</v>
      </c>
      <c r="D12" s="17" t="s">
        <v>235</v>
      </c>
      <c r="E12" s="22" t="s">
        <v>196</v>
      </c>
      <c r="F12" s="19">
        <v>8.952192</v>
      </c>
      <c r="G12" s="6">
        <v>8.952192</v>
      </c>
      <c r="H12" s="6">
        <v>8.952192</v>
      </c>
      <c r="I12" s="6"/>
      <c r="J12" s="6"/>
      <c r="K12" s="6"/>
      <c r="L12" s="6"/>
      <c r="M12" s="6"/>
      <c r="N12" s="13"/>
      <c r="O12" s="13"/>
      <c r="P12" s="13"/>
      <c r="Q12" s="13"/>
      <c r="R12" s="13"/>
      <c r="S12" s="13"/>
      <c r="T12" s="13"/>
      <c r="U12" s="13"/>
    </row>
    <row r="13" ht="22.8" customHeight="1" spans="1:21">
      <c r="A13" s="21" t="s">
        <v>202</v>
      </c>
      <c r="B13" s="21" t="s">
        <v>203</v>
      </c>
      <c r="C13" s="21" t="s">
        <v>183</v>
      </c>
      <c r="D13" s="17" t="s">
        <v>235</v>
      </c>
      <c r="E13" s="22" t="s">
        <v>205</v>
      </c>
      <c r="F13" s="19">
        <v>11.308032</v>
      </c>
      <c r="G13" s="6">
        <v>11.308032</v>
      </c>
      <c r="H13" s="6">
        <v>11.308032</v>
      </c>
      <c r="I13" s="6"/>
      <c r="J13" s="6"/>
      <c r="K13" s="6"/>
      <c r="L13" s="6"/>
      <c r="M13" s="6"/>
      <c r="N13" s="13"/>
      <c r="O13" s="13"/>
      <c r="P13" s="13"/>
      <c r="Q13" s="13"/>
      <c r="R13" s="13"/>
      <c r="S13" s="13"/>
      <c r="T13" s="13"/>
      <c r="U13" s="13"/>
    </row>
    <row r="14" ht="22.8" customHeight="1" spans="1:21">
      <c r="A14" s="21" t="s">
        <v>197</v>
      </c>
      <c r="B14" s="21" t="s">
        <v>183</v>
      </c>
      <c r="C14" s="21" t="s">
        <v>199</v>
      </c>
      <c r="D14" s="17" t="s">
        <v>235</v>
      </c>
      <c r="E14" s="22" t="s">
        <v>201</v>
      </c>
      <c r="F14" s="19">
        <v>15.768</v>
      </c>
      <c r="G14" s="6">
        <v>15.768</v>
      </c>
      <c r="H14" s="6"/>
      <c r="I14" s="6">
        <v>15.768</v>
      </c>
      <c r="J14" s="6"/>
      <c r="K14" s="6"/>
      <c r="L14" s="6"/>
      <c r="M14" s="6"/>
      <c r="N14" s="13"/>
      <c r="O14" s="13"/>
      <c r="P14" s="13"/>
      <c r="Q14" s="13"/>
      <c r="R14" s="13"/>
      <c r="S14" s="13"/>
      <c r="T14" s="13"/>
      <c r="U14" s="13"/>
    </row>
    <row r="15" ht="22.8" customHeight="1" spans="1:21">
      <c r="A15" s="21" t="s">
        <v>197</v>
      </c>
      <c r="B15" s="21" t="s">
        <v>183</v>
      </c>
      <c r="C15" s="21" t="s">
        <v>183</v>
      </c>
      <c r="D15" s="17" t="s">
        <v>235</v>
      </c>
      <c r="E15" s="22" t="s">
        <v>185</v>
      </c>
      <c r="F15" s="19">
        <v>701.67</v>
      </c>
      <c r="G15" s="6"/>
      <c r="H15" s="6"/>
      <c r="I15" s="6"/>
      <c r="J15" s="6"/>
      <c r="K15" s="6">
        <v>701.67</v>
      </c>
      <c r="L15" s="6"/>
      <c r="M15" s="6">
        <v>701.67</v>
      </c>
      <c r="N15" s="13"/>
      <c r="O15" s="13"/>
      <c r="P15" s="13"/>
      <c r="Q15" s="13"/>
      <c r="R15" s="13"/>
      <c r="S15" s="13"/>
      <c r="T15" s="13"/>
      <c r="U15" s="13"/>
    </row>
    <row r="16" ht="22.8" customHeight="1" spans="1:21">
      <c r="A16" s="20"/>
      <c r="B16" s="20"/>
      <c r="C16" s="20"/>
      <c r="D16" s="18" t="s">
        <v>157</v>
      </c>
      <c r="E16" s="18" t="s">
        <v>158</v>
      </c>
      <c r="F16" s="25">
        <v>52.26266</v>
      </c>
      <c r="G16" s="13">
        <v>52.26266</v>
      </c>
      <c r="H16" s="13">
        <v>47.52266</v>
      </c>
      <c r="I16" s="13">
        <v>4.74</v>
      </c>
      <c r="J16" s="13">
        <v>0</v>
      </c>
      <c r="K16" s="13">
        <v>0</v>
      </c>
      <c r="L16" s="13">
        <v>0</v>
      </c>
      <c r="M16" s="13"/>
      <c r="N16" s="13"/>
      <c r="O16" s="13"/>
      <c r="P16" s="13"/>
      <c r="Q16" s="13"/>
      <c r="R16" s="13"/>
      <c r="S16" s="13"/>
      <c r="T16" s="13"/>
      <c r="U16" s="13"/>
    </row>
    <row r="17" ht="22.8" customHeight="1" spans="1:21">
      <c r="A17" s="21" t="s">
        <v>197</v>
      </c>
      <c r="B17" s="21" t="s">
        <v>183</v>
      </c>
      <c r="C17" s="21" t="s">
        <v>208</v>
      </c>
      <c r="D17" s="17" t="s">
        <v>236</v>
      </c>
      <c r="E17" s="22" t="s">
        <v>210</v>
      </c>
      <c r="F17" s="19">
        <v>40.514</v>
      </c>
      <c r="G17" s="6">
        <v>40.514</v>
      </c>
      <c r="H17" s="6">
        <v>35.774</v>
      </c>
      <c r="I17" s="6">
        <v>4.74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21" t="s">
        <v>186</v>
      </c>
      <c r="B18" s="21" t="s">
        <v>187</v>
      </c>
      <c r="C18" s="21" t="s">
        <v>187</v>
      </c>
      <c r="D18" s="17" t="s">
        <v>236</v>
      </c>
      <c r="E18" s="22" t="s">
        <v>189</v>
      </c>
      <c r="F18" s="19">
        <v>4.88256</v>
      </c>
      <c r="G18" s="6">
        <v>4.88256</v>
      </c>
      <c r="H18" s="6">
        <v>4.88256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1" t="s">
        <v>186</v>
      </c>
      <c r="B19" s="21" t="s">
        <v>190</v>
      </c>
      <c r="C19" s="21" t="s">
        <v>190</v>
      </c>
      <c r="D19" s="17" t="s">
        <v>236</v>
      </c>
      <c r="E19" s="22" t="s">
        <v>192</v>
      </c>
      <c r="F19" s="19">
        <v>0.30516</v>
      </c>
      <c r="G19" s="6">
        <v>0.30516</v>
      </c>
      <c r="H19" s="6">
        <v>0.30516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21" t="s">
        <v>193</v>
      </c>
      <c r="B20" s="21" t="s">
        <v>194</v>
      </c>
      <c r="C20" s="21" t="s">
        <v>203</v>
      </c>
      <c r="D20" s="17" t="s">
        <v>236</v>
      </c>
      <c r="E20" s="22" t="s">
        <v>207</v>
      </c>
      <c r="F20" s="19">
        <v>2.89902</v>
      </c>
      <c r="G20" s="6">
        <v>2.89902</v>
      </c>
      <c r="H20" s="6">
        <v>2.89902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21" t="s">
        <v>202</v>
      </c>
      <c r="B21" s="21" t="s">
        <v>203</v>
      </c>
      <c r="C21" s="21" t="s">
        <v>183</v>
      </c>
      <c r="D21" s="17" t="s">
        <v>236</v>
      </c>
      <c r="E21" s="22" t="s">
        <v>205</v>
      </c>
      <c r="F21" s="19">
        <v>3.66192</v>
      </c>
      <c r="G21" s="6">
        <v>3.66192</v>
      </c>
      <c r="H21" s="6">
        <v>3.66192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20"/>
      <c r="B22" s="20"/>
      <c r="C22" s="20"/>
      <c r="D22" s="18" t="s">
        <v>159</v>
      </c>
      <c r="E22" s="18" t="s">
        <v>160</v>
      </c>
      <c r="F22" s="25">
        <v>118.018344</v>
      </c>
      <c r="G22" s="13">
        <v>83.018344</v>
      </c>
      <c r="H22" s="13">
        <v>74.678344</v>
      </c>
      <c r="I22" s="13">
        <v>8.34</v>
      </c>
      <c r="J22" s="13">
        <v>0</v>
      </c>
      <c r="K22" s="13">
        <v>35</v>
      </c>
      <c r="L22" s="13">
        <v>0</v>
      </c>
      <c r="M22" s="13">
        <v>35</v>
      </c>
      <c r="N22" s="13"/>
      <c r="O22" s="13"/>
      <c r="P22" s="13"/>
      <c r="Q22" s="13"/>
      <c r="R22" s="13"/>
      <c r="S22" s="13"/>
      <c r="T22" s="13"/>
      <c r="U22" s="13"/>
    </row>
    <row r="23" ht="22.8" customHeight="1" spans="1:21">
      <c r="A23" s="21" t="s">
        <v>197</v>
      </c>
      <c r="B23" s="21" t="s">
        <v>183</v>
      </c>
      <c r="C23" s="21" t="s">
        <v>208</v>
      </c>
      <c r="D23" s="17" t="s">
        <v>237</v>
      </c>
      <c r="E23" s="22" t="s">
        <v>210</v>
      </c>
      <c r="F23" s="19">
        <v>100.0641</v>
      </c>
      <c r="G23" s="6">
        <v>65.0641</v>
      </c>
      <c r="H23" s="6">
        <v>56.7241</v>
      </c>
      <c r="I23" s="6">
        <v>8.34</v>
      </c>
      <c r="J23" s="6"/>
      <c r="K23" s="6">
        <v>35</v>
      </c>
      <c r="L23" s="6"/>
      <c r="M23" s="6">
        <v>35</v>
      </c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21" t="s">
        <v>186</v>
      </c>
      <c r="B24" s="21" t="s">
        <v>187</v>
      </c>
      <c r="C24" s="21" t="s">
        <v>187</v>
      </c>
      <c r="D24" s="17" t="s">
        <v>237</v>
      </c>
      <c r="E24" s="22" t="s">
        <v>189</v>
      </c>
      <c r="F24" s="19">
        <v>7.461504</v>
      </c>
      <c r="G24" s="6">
        <v>7.461504</v>
      </c>
      <c r="H24" s="6">
        <v>7.461504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21" t="s">
        <v>186</v>
      </c>
      <c r="B25" s="21" t="s">
        <v>190</v>
      </c>
      <c r="C25" s="21" t="s">
        <v>190</v>
      </c>
      <c r="D25" s="17" t="s">
        <v>237</v>
      </c>
      <c r="E25" s="22" t="s">
        <v>192</v>
      </c>
      <c r="F25" s="19">
        <v>0.466344</v>
      </c>
      <c r="G25" s="6">
        <v>0.466344</v>
      </c>
      <c r="H25" s="6">
        <v>0.466344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21" t="s">
        <v>193</v>
      </c>
      <c r="B26" s="21" t="s">
        <v>194</v>
      </c>
      <c r="C26" s="21" t="s">
        <v>203</v>
      </c>
      <c r="D26" s="17" t="s">
        <v>237</v>
      </c>
      <c r="E26" s="22" t="s">
        <v>207</v>
      </c>
      <c r="F26" s="19">
        <v>4.430268</v>
      </c>
      <c r="G26" s="6">
        <v>4.430268</v>
      </c>
      <c r="H26" s="6">
        <v>4.430268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ht="22.8" customHeight="1" spans="1:21">
      <c r="A27" s="21" t="s">
        <v>202</v>
      </c>
      <c r="B27" s="21" t="s">
        <v>203</v>
      </c>
      <c r="C27" s="21" t="s">
        <v>183</v>
      </c>
      <c r="D27" s="17" t="s">
        <v>237</v>
      </c>
      <c r="E27" s="22" t="s">
        <v>205</v>
      </c>
      <c r="F27" s="19">
        <v>5.596128</v>
      </c>
      <c r="G27" s="6">
        <v>5.596128</v>
      </c>
      <c r="H27" s="6">
        <v>5.596128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ht="22.8" customHeight="1" spans="1:21">
      <c r="A28" s="20"/>
      <c r="B28" s="20"/>
      <c r="C28" s="20"/>
      <c r="D28" s="18" t="s">
        <v>161</v>
      </c>
      <c r="E28" s="18" t="s">
        <v>162</v>
      </c>
      <c r="F28" s="25">
        <v>66.63056</v>
      </c>
      <c r="G28" s="13">
        <v>66.63056</v>
      </c>
      <c r="H28" s="13">
        <v>59.49056</v>
      </c>
      <c r="I28" s="13">
        <v>7.14</v>
      </c>
      <c r="J28" s="13">
        <v>0</v>
      </c>
      <c r="K28" s="13">
        <v>0</v>
      </c>
      <c r="L28" s="13">
        <v>0</v>
      </c>
      <c r="M28" s="13"/>
      <c r="N28" s="13"/>
      <c r="O28" s="13"/>
      <c r="P28" s="13"/>
      <c r="Q28" s="13"/>
      <c r="R28" s="13"/>
      <c r="S28" s="13"/>
      <c r="T28" s="13"/>
      <c r="U28" s="13"/>
    </row>
    <row r="29" ht="22.8" customHeight="1" spans="1:21">
      <c r="A29" s="21" t="s">
        <v>197</v>
      </c>
      <c r="B29" s="21" t="s">
        <v>183</v>
      </c>
      <c r="C29" s="21" t="s">
        <v>208</v>
      </c>
      <c r="D29" s="17" t="s">
        <v>238</v>
      </c>
      <c r="E29" s="22" t="s">
        <v>210</v>
      </c>
      <c r="F29" s="19">
        <v>52.4102</v>
      </c>
      <c r="G29" s="6">
        <v>52.4102</v>
      </c>
      <c r="H29" s="6">
        <v>45.2702</v>
      </c>
      <c r="I29" s="6">
        <v>7.14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ht="22.8" customHeight="1" spans="1:21">
      <c r="A30" s="21" t="s">
        <v>186</v>
      </c>
      <c r="B30" s="21" t="s">
        <v>187</v>
      </c>
      <c r="C30" s="21" t="s">
        <v>187</v>
      </c>
      <c r="D30" s="17" t="s">
        <v>238</v>
      </c>
      <c r="E30" s="22" t="s">
        <v>189</v>
      </c>
      <c r="F30" s="19">
        <v>5.90976</v>
      </c>
      <c r="G30" s="6">
        <v>5.90976</v>
      </c>
      <c r="H30" s="6">
        <v>5.90976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2.8" customHeight="1" spans="1:21">
      <c r="A31" s="21" t="s">
        <v>186</v>
      </c>
      <c r="B31" s="21" t="s">
        <v>190</v>
      </c>
      <c r="C31" s="21" t="s">
        <v>190</v>
      </c>
      <c r="D31" s="17" t="s">
        <v>238</v>
      </c>
      <c r="E31" s="22" t="s">
        <v>192</v>
      </c>
      <c r="F31" s="19">
        <v>0.36936</v>
      </c>
      <c r="G31" s="6">
        <v>0.36936</v>
      </c>
      <c r="H31" s="6">
        <v>0.36936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ht="22.8" customHeight="1" spans="1:21">
      <c r="A32" s="21" t="s">
        <v>193</v>
      </c>
      <c r="B32" s="21" t="s">
        <v>194</v>
      </c>
      <c r="C32" s="21" t="s">
        <v>203</v>
      </c>
      <c r="D32" s="17" t="s">
        <v>238</v>
      </c>
      <c r="E32" s="22" t="s">
        <v>207</v>
      </c>
      <c r="F32" s="19">
        <v>3.50892</v>
      </c>
      <c r="G32" s="6">
        <v>3.50892</v>
      </c>
      <c r="H32" s="6">
        <v>3.50892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ht="22.8" customHeight="1" spans="1:21">
      <c r="A33" s="21" t="s">
        <v>202</v>
      </c>
      <c r="B33" s="21" t="s">
        <v>203</v>
      </c>
      <c r="C33" s="21" t="s">
        <v>183</v>
      </c>
      <c r="D33" s="17" t="s">
        <v>238</v>
      </c>
      <c r="E33" s="22" t="s">
        <v>205</v>
      </c>
      <c r="F33" s="19">
        <v>4.43232</v>
      </c>
      <c r="G33" s="6">
        <v>4.43232</v>
      </c>
      <c r="H33" s="6">
        <v>4.43232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ht="22.8" customHeight="1" spans="1:21">
      <c r="A34" s="20"/>
      <c r="B34" s="20"/>
      <c r="C34" s="20"/>
      <c r="D34" s="18" t="s">
        <v>163</v>
      </c>
      <c r="E34" s="18" t="s">
        <v>164</v>
      </c>
      <c r="F34" s="25">
        <v>78.11522</v>
      </c>
      <c r="G34" s="13">
        <v>78.11522</v>
      </c>
      <c r="H34" s="13">
        <v>73.57922</v>
      </c>
      <c r="I34" s="13">
        <v>4.536</v>
      </c>
      <c r="J34" s="13">
        <v>0</v>
      </c>
      <c r="K34" s="13">
        <v>0</v>
      </c>
      <c r="L34" s="13">
        <v>0</v>
      </c>
      <c r="M34" s="13"/>
      <c r="N34" s="13"/>
      <c r="O34" s="13"/>
      <c r="P34" s="13"/>
      <c r="Q34" s="13"/>
      <c r="R34" s="13"/>
      <c r="S34" s="13"/>
      <c r="T34" s="13"/>
      <c r="U34" s="13"/>
    </row>
    <row r="35" ht="22.8" customHeight="1" spans="1:21">
      <c r="A35" s="21" t="s">
        <v>197</v>
      </c>
      <c r="B35" s="21" t="s">
        <v>183</v>
      </c>
      <c r="C35" s="21" t="s">
        <v>208</v>
      </c>
      <c r="D35" s="17" t="s">
        <v>239</v>
      </c>
      <c r="E35" s="22" t="s">
        <v>210</v>
      </c>
      <c r="F35" s="19">
        <v>58.0761</v>
      </c>
      <c r="G35" s="6">
        <v>58.0761</v>
      </c>
      <c r="H35" s="6">
        <v>53.5401</v>
      </c>
      <c r="I35" s="6">
        <v>4.536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ht="22.8" customHeight="1" spans="1:21">
      <c r="A36" s="21" t="s">
        <v>186</v>
      </c>
      <c r="B36" s="21" t="s">
        <v>187</v>
      </c>
      <c r="C36" s="21" t="s">
        <v>187</v>
      </c>
      <c r="D36" s="17" t="s">
        <v>239</v>
      </c>
      <c r="E36" s="22" t="s">
        <v>189</v>
      </c>
      <c r="F36" s="19">
        <v>6.895181</v>
      </c>
      <c r="G36" s="6">
        <v>6.895181</v>
      </c>
      <c r="H36" s="6">
        <v>6.895181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ht="22.8" customHeight="1" spans="1:21">
      <c r="A37" s="21" t="s">
        <v>186</v>
      </c>
      <c r="B37" s="21" t="s">
        <v>187</v>
      </c>
      <c r="C37" s="21" t="s">
        <v>211</v>
      </c>
      <c r="D37" s="17" t="s">
        <v>239</v>
      </c>
      <c r="E37" s="22" t="s">
        <v>213</v>
      </c>
      <c r="F37" s="19">
        <v>3.44759</v>
      </c>
      <c r="G37" s="6">
        <v>3.44759</v>
      </c>
      <c r="H37" s="6">
        <v>3.44759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ht="22.8" customHeight="1" spans="1:21">
      <c r="A38" s="21" t="s">
        <v>186</v>
      </c>
      <c r="B38" s="21" t="s">
        <v>190</v>
      </c>
      <c r="C38" s="21" t="s">
        <v>190</v>
      </c>
      <c r="D38" s="17" t="s">
        <v>239</v>
      </c>
      <c r="E38" s="22" t="s">
        <v>192</v>
      </c>
      <c r="F38" s="19">
        <v>0.430949</v>
      </c>
      <c r="G38" s="6">
        <v>0.430949</v>
      </c>
      <c r="H38" s="6">
        <v>0.430949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ht="22.8" customHeight="1" spans="1:21">
      <c r="A39" s="21" t="s">
        <v>193</v>
      </c>
      <c r="B39" s="21" t="s">
        <v>194</v>
      </c>
      <c r="C39" s="21" t="s">
        <v>183</v>
      </c>
      <c r="D39" s="17" t="s">
        <v>239</v>
      </c>
      <c r="E39" s="22" t="s">
        <v>196</v>
      </c>
      <c r="F39" s="19">
        <v>4.094014</v>
      </c>
      <c r="G39" s="6">
        <v>4.094014</v>
      </c>
      <c r="H39" s="6">
        <v>4.094014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ht="22.8" customHeight="1" spans="1:21">
      <c r="A40" s="21" t="s">
        <v>202</v>
      </c>
      <c r="B40" s="21" t="s">
        <v>203</v>
      </c>
      <c r="C40" s="21" t="s">
        <v>183</v>
      </c>
      <c r="D40" s="17" t="s">
        <v>239</v>
      </c>
      <c r="E40" s="22" t="s">
        <v>205</v>
      </c>
      <c r="F40" s="19">
        <v>5.171386</v>
      </c>
      <c r="G40" s="6">
        <v>5.171386</v>
      </c>
      <c r="H40" s="6">
        <v>5.171386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ht="22.8" customHeight="1" spans="1:21">
      <c r="A41" s="20"/>
      <c r="B41" s="20"/>
      <c r="C41" s="20"/>
      <c r="D41" s="18" t="s">
        <v>165</v>
      </c>
      <c r="E41" s="18" t="s">
        <v>166</v>
      </c>
      <c r="F41" s="25">
        <v>113.366574</v>
      </c>
      <c r="G41" s="13">
        <v>113.366574</v>
      </c>
      <c r="H41" s="13">
        <v>101.186574</v>
      </c>
      <c r="I41" s="13">
        <v>12.18</v>
      </c>
      <c r="J41" s="13">
        <v>0</v>
      </c>
      <c r="K41" s="13">
        <v>0</v>
      </c>
      <c r="L41" s="13">
        <v>0</v>
      </c>
      <c r="M41" s="13"/>
      <c r="N41" s="13"/>
      <c r="O41" s="13"/>
      <c r="P41" s="13"/>
      <c r="Q41" s="13"/>
      <c r="R41" s="13"/>
      <c r="S41" s="13"/>
      <c r="T41" s="13"/>
      <c r="U41" s="13"/>
    </row>
    <row r="42" ht="22.8" customHeight="1" spans="1:21">
      <c r="A42" s="21" t="s">
        <v>197</v>
      </c>
      <c r="B42" s="21" t="s">
        <v>183</v>
      </c>
      <c r="C42" s="21" t="s">
        <v>208</v>
      </c>
      <c r="D42" s="17" t="s">
        <v>240</v>
      </c>
      <c r="E42" s="22" t="s">
        <v>210</v>
      </c>
      <c r="F42" s="19">
        <v>89.2839</v>
      </c>
      <c r="G42" s="6">
        <v>89.2839</v>
      </c>
      <c r="H42" s="6">
        <v>77.1039</v>
      </c>
      <c r="I42" s="6">
        <v>12.18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ht="22.8" customHeight="1" spans="1:21">
      <c r="A43" s="21" t="s">
        <v>186</v>
      </c>
      <c r="B43" s="21" t="s">
        <v>187</v>
      </c>
      <c r="C43" s="21" t="s">
        <v>187</v>
      </c>
      <c r="D43" s="17" t="s">
        <v>240</v>
      </c>
      <c r="E43" s="22" t="s">
        <v>189</v>
      </c>
      <c r="F43" s="19">
        <v>10.008384</v>
      </c>
      <c r="G43" s="6">
        <v>10.008384</v>
      </c>
      <c r="H43" s="6">
        <v>10.008384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ht="22.8" customHeight="1" spans="1:21">
      <c r="A44" s="21" t="s">
        <v>186</v>
      </c>
      <c r="B44" s="21" t="s">
        <v>190</v>
      </c>
      <c r="C44" s="21" t="s">
        <v>190</v>
      </c>
      <c r="D44" s="17" t="s">
        <v>240</v>
      </c>
      <c r="E44" s="22" t="s">
        <v>192</v>
      </c>
      <c r="F44" s="19">
        <v>0.625524</v>
      </c>
      <c r="G44" s="6">
        <v>0.625524</v>
      </c>
      <c r="H44" s="6">
        <v>0.625524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ht="22.8" customHeight="1" spans="1:21">
      <c r="A45" s="21" t="s">
        <v>193</v>
      </c>
      <c r="B45" s="21" t="s">
        <v>194</v>
      </c>
      <c r="C45" s="21" t="s">
        <v>203</v>
      </c>
      <c r="D45" s="17" t="s">
        <v>240</v>
      </c>
      <c r="E45" s="22" t="s">
        <v>207</v>
      </c>
      <c r="F45" s="19">
        <v>5.942478</v>
      </c>
      <c r="G45" s="6">
        <v>5.942478</v>
      </c>
      <c r="H45" s="6">
        <v>5.942478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ht="22.8" customHeight="1" spans="1:21">
      <c r="A46" s="21" t="s">
        <v>202</v>
      </c>
      <c r="B46" s="21" t="s">
        <v>203</v>
      </c>
      <c r="C46" s="21" t="s">
        <v>183</v>
      </c>
      <c r="D46" s="17" t="s">
        <v>240</v>
      </c>
      <c r="E46" s="22" t="s">
        <v>205</v>
      </c>
      <c r="F46" s="19">
        <v>7.506288</v>
      </c>
      <c r="G46" s="6">
        <v>7.506288</v>
      </c>
      <c r="H46" s="6">
        <v>7.506288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ht="22.8" customHeight="1" spans="1:21">
      <c r="A47" s="20"/>
      <c r="B47" s="20"/>
      <c r="C47" s="20"/>
      <c r="D47" s="18" t="s">
        <v>167</v>
      </c>
      <c r="E47" s="18" t="s">
        <v>168</v>
      </c>
      <c r="F47" s="25">
        <v>104.02761</v>
      </c>
      <c r="G47" s="13">
        <v>94.02761</v>
      </c>
      <c r="H47" s="13">
        <v>82.14761</v>
      </c>
      <c r="I47" s="13">
        <v>11.88</v>
      </c>
      <c r="J47" s="13">
        <v>0</v>
      </c>
      <c r="K47" s="13">
        <v>10</v>
      </c>
      <c r="L47" s="13">
        <v>0</v>
      </c>
      <c r="M47" s="13">
        <v>10</v>
      </c>
      <c r="N47" s="13"/>
      <c r="O47" s="13"/>
      <c r="P47" s="13"/>
      <c r="Q47" s="13"/>
      <c r="R47" s="13"/>
      <c r="S47" s="13"/>
      <c r="T47" s="13"/>
      <c r="U47" s="13"/>
    </row>
    <row r="48" ht="22.8" customHeight="1" spans="1:21">
      <c r="A48" s="21" t="s">
        <v>197</v>
      </c>
      <c r="B48" s="21" t="s">
        <v>183</v>
      </c>
      <c r="C48" s="21" t="s">
        <v>208</v>
      </c>
      <c r="D48" s="17" t="s">
        <v>241</v>
      </c>
      <c r="E48" s="22" t="s">
        <v>210</v>
      </c>
      <c r="F48" s="19">
        <v>73.9283</v>
      </c>
      <c r="G48" s="6">
        <v>73.9283</v>
      </c>
      <c r="H48" s="6">
        <v>62.0483</v>
      </c>
      <c r="I48" s="6">
        <v>11.88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ht="22.8" customHeight="1" spans="1:21">
      <c r="A49" s="21" t="s">
        <v>186</v>
      </c>
      <c r="B49" s="21" t="s">
        <v>187</v>
      </c>
      <c r="C49" s="21" t="s">
        <v>187</v>
      </c>
      <c r="D49" s="17" t="s">
        <v>241</v>
      </c>
      <c r="E49" s="22" t="s">
        <v>189</v>
      </c>
      <c r="F49" s="19">
        <v>8.35296</v>
      </c>
      <c r="G49" s="6">
        <v>8.35296</v>
      </c>
      <c r="H49" s="6">
        <v>8.35296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ht="22.8" customHeight="1" spans="1:21">
      <c r="A50" s="21" t="s">
        <v>186</v>
      </c>
      <c r="B50" s="21" t="s">
        <v>190</v>
      </c>
      <c r="C50" s="21" t="s">
        <v>190</v>
      </c>
      <c r="D50" s="17" t="s">
        <v>241</v>
      </c>
      <c r="E50" s="22" t="s">
        <v>192</v>
      </c>
      <c r="F50" s="19">
        <v>0.52206</v>
      </c>
      <c r="G50" s="6">
        <v>0.52206</v>
      </c>
      <c r="H50" s="6">
        <v>0.52206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ht="22.8" customHeight="1" spans="1:21">
      <c r="A51" s="21" t="s">
        <v>193</v>
      </c>
      <c r="B51" s="21" t="s">
        <v>194</v>
      </c>
      <c r="C51" s="21" t="s">
        <v>203</v>
      </c>
      <c r="D51" s="17" t="s">
        <v>241</v>
      </c>
      <c r="E51" s="22" t="s">
        <v>207</v>
      </c>
      <c r="F51" s="19">
        <v>4.95957</v>
      </c>
      <c r="G51" s="6">
        <v>4.95957</v>
      </c>
      <c r="H51" s="6">
        <v>4.95957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ht="22.8" customHeight="1" spans="1:21">
      <c r="A52" s="21" t="s">
        <v>202</v>
      </c>
      <c r="B52" s="21" t="s">
        <v>203</v>
      </c>
      <c r="C52" s="21" t="s">
        <v>183</v>
      </c>
      <c r="D52" s="17" t="s">
        <v>241</v>
      </c>
      <c r="E52" s="22" t="s">
        <v>205</v>
      </c>
      <c r="F52" s="19">
        <v>6.26472</v>
      </c>
      <c r="G52" s="6">
        <v>6.26472</v>
      </c>
      <c r="H52" s="6">
        <v>6.26472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ht="22.8" customHeight="1" spans="1:21">
      <c r="A53" s="21" t="s">
        <v>197</v>
      </c>
      <c r="B53" s="21" t="s">
        <v>183</v>
      </c>
      <c r="C53" s="21" t="s">
        <v>214</v>
      </c>
      <c r="D53" s="17" t="s">
        <v>241</v>
      </c>
      <c r="E53" s="22" t="s">
        <v>216</v>
      </c>
      <c r="F53" s="19">
        <v>10</v>
      </c>
      <c r="G53" s="6"/>
      <c r="H53" s="6"/>
      <c r="I53" s="6"/>
      <c r="J53" s="6"/>
      <c r="K53" s="6">
        <v>10</v>
      </c>
      <c r="L53" s="6"/>
      <c r="M53" s="6">
        <v>10</v>
      </c>
      <c r="N53" s="6"/>
      <c r="O53" s="6"/>
      <c r="P53" s="6"/>
      <c r="Q53" s="6"/>
      <c r="R53" s="6"/>
      <c r="S53" s="6"/>
      <c r="T53" s="6"/>
      <c r="U53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L27" sqref="L27"/>
    </sheetView>
  </sheetViews>
  <sheetFormatPr defaultColWidth="9.775" defaultRowHeight="13.5" outlineLevelCol="4"/>
  <cols>
    <col min="1" max="1" width="24.5583333333333" customWidth="1"/>
    <col min="2" max="2" width="16" customWidth="1"/>
    <col min="3" max="4" width="22.225" customWidth="1"/>
    <col min="5" max="5" width="0.108333333333333" customWidth="1"/>
    <col min="6" max="6" width="9.775" customWidth="1"/>
  </cols>
  <sheetData>
    <row r="1" ht="16.35" customHeight="1" spans="1:4">
      <c r="A1" s="3"/>
      <c r="D1" s="15" t="s">
        <v>252</v>
      </c>
    </row>
    <row r="2" ht="31.95" customHeight="1" spans="1:4">
      <c r="A2" s="16" t="s">
        <v>12</v>
      </c>
      <c r="B2" s="16"/>
      <c r="C2" s="16"/>
      <c r="D2" s="16"/>
    </row>
    <row r="3" ht="18.9" customHeight="1" spans="1:5">
      <c r="A3" s="10" t="s">
        <v>31</v>
      </c>
      <c r="B3" s="10"/>
      <c r="C3" s="10"/>
      <c r="D3" s="8" t="s">
        <v>32</v>
      </c>
      <c r="E3" s="3"/>
    </row>
    <row r="4" ht="20.25" customHeight="1" spans="1:5">
      <c r="A4" s="11" t="s">
        <v>33</v>
      </c>
      <c r="B4" s="11"/>
      <c r="C4" s="11" t="s">
        <v>34</v>
      </c>
      <c r="D4" s="11"/>
      <c r="E4" s="33"/>
    </row>
    <row r="5" ht="20.25" customHeight="1" spans="1:5">
      <c r="A5" s="11" t="s">
        <v>35</v>
      </c>
      <c r="B5" s="11" t="s">
        <v>36</v>
      </c>
      <c r="C5" s="11" t="s">
        <v>35</v>
      </c>
      <c r="D5" s="11" t="s">
        <v>36</v>
      </c>
      <c r="E5" s="33"/>
    </row>
    <row r="6" ht="20.25" customHeight="1" spans="1:5">
      <c r="A6" s="14" t="s">
        <v>253</v>
      </c>
      <c r="B6" s="13">
        <f>B7</f>
        <v>1399.990968</v>
      </c>
      <c r="C6" s="14" t="s">
        <v>254</v>
      </c>
      <c r="D6" s="25">
        <f>532.420968+867.57</f>
        <v>1399.990968</v>
      </c>
      <c r="E6" s="31"/>
    </row>
    <row r="7" ht="20.25" customHeight="1" spans="1:5">
      <c r="A7" s="5" t="s">
        <v>255</v>
      </c>
      <c r="B7" s="6">
        <f>532.420968+867.57</f>
        <v>1399.990968</v>
      </c>
      <c r="C7" s="5" t="s">
        <v>41</v>
      </c>
      <c r="D7" s="19">
        <v>113.85</v>
      </c>
      <c r="E7" s="31"/>
    </row>
    <row r="8" ht="20.25" customHeight="1" spans="1:5">
      <c r="A8" s="5" t="s">
        <v>256</v>
      </c>
      <c r="B8" s="6">
        <f>532.420968+467.57</f>
        <v>999.990968</v>
      </c>
      <c r="C8" s="5" t="s">
        <v>45</v>
      </c>
      <c r="D8" s="19"/>
      <c r="E8" s="31"/>
    </row>
    <row r="9" ht="31.05" customHeight="1" spans="1:5">
      <c r="A9" s="5" t="s">
        <v>48</v>
      </c>
      <c r="B9" s="6">
        <v>400</v>
      </c>
      <c r="C9" s="5" t="s">
        <v>49</v>
      </c>
      <c r="D9" s="19"/>
      <c r="E9" s="31"/>
    </row>
    <row r="10" ht="20.25" customHeight="1" spans="1:5">
      <c r="A10" s="5" t="s">
        <v>257</v>
      </c>
      <c r="B10" s="6"/>
      <c r="C10" s="5" t="s">
        <v>53</v>
      </c>
      <c r="D10" s="19"/>
      <c r="E10" s="31"/>
    </row>
    <row r="11" ht="20.25" customHeight="1" spans="1:5">
      <c r="A11" s="5" t="s">
        <v>258</v>
      </c>
      <c r="B11" s="6"/>
      <c r="C11" s="5" t="s">
        <v>57</v>
      </c>
      <c r="D11" s="19"/>
      <c r="E11" s="31"/>
    </row>
    <row r="12" ht="20.25" customHeight="1" spans="1:5">
      <c r="A12" s="5" t="s">
        <v>259</v>
      </c>
      <c r="B12" s="6"/>
      <c r="C12" s="5" t="s">
        <v>61</v>
      </c>
      <c r="D12" s="19"/>
      <c r="E12" s="31"/>
    </row>
    <row r="13" ht="20.25" customHeight="1" spans="1:5">
      <c r="A13" s="14" t="s">
        <v>260</v>
      </c>
      <c r="B13" s="13"/>
      <c r="C13" s="5" t="s">
        <v>65</v>
      </c>
      <c r="D13" s="19"/>
      <c r="E13" s="31"/>
    </row>
    <row r="14" ht="20.25" customHeight="1" spans="1:5">
      <c r="A14" s="5" t="s">
        <v>255</v>
      </c>
      <c r="B14" s="6"/>
      <c r="C14" s="5" t="s">
        <v>69</v>
      </c>
      <c r="D14" s="19">
        <f>49.677336+16.02</f>
        <v>65.697336</v>
      </c>
      <c r="E14" s="31"/>
    </row>
    <row r="15" ht="20.25" customHeight="1" spans="1:5">
      <c r="A15" s="5" t="s">
        <v>257</v>
      </c>
      <c r="B15" s="6"/>
      <c r="C15" s="5" t="s">
        <v>73</v>
      </c>
      <c r="D15" s="19"/>
      <c r="E15" s="31"/>
    </row>
    <row r="16" ht="20.25" customHeight="1" spans="1:5">
      <c r="A16" s="5" t="s">
        <v>258</v>
      </c>
      <c r="B16" s="6"/>
      <c r="C16" s="5" t="s">
        <v>77</v>
      </c>
      <c r="D16" s="19">
        <f>25.83427+8.95</f>
        <v>34.78427</v>
      </c>
      <c r="E16" s="31"/>
    </row>
    <row r="17" ht="20.25" customHeight="1" spans="1:5">
      <c r="A17" s="5" t="s">
        <v>259</v>
      </c>
      <c r="B17" s="6"/>
      <c r="C17" s="5" t="s">
        <v>81</v>
      </c>
      <c r="D17" s="19"/>
      <c r="E17" s="31"/>
    </row>
    <row r="18" ht="20.25" customHeight="1" spans="1:5">
      <c r="A18" s="5"/>
      <c r="B18" s="6"/>
      <c r="C18" s="5" t="s">
        <v>85</v>
      </c>
      <c r="D18" s="19"/>
      <c r="E18" s="31"/>
    </row>
    <row r="19" ht="20.25" customHeight="1" spans="1:5">
      <c r="A19" s="5"/>
      <c r="B19" s="5"/>
      <c r="C19" s="5" t="s">
        <v>89</v>
      </c>
      <c r="D19" s="19">
        <f>424.2766+717.44</f>
        <v>1141.7166</v>
      </c>
      <c r="E19" s="31"/>
    </row>
    <row r="20" ht="20.25" customHeight="1" spans="1:5">
      <c r="A20" s="5"/>
      <c r="B20" s="5"/>
      <c r="C20" s="5" t="s">
        <v>93</v>
      </c>
      <c r="D20" s="19"/>
      <c r="E20" s="31"/>
    </row>
    <row r="21" ht="20.25" customHeight="1" spans="1:5">
      <c r="A21" s="5"/>
      <c r="B21" s="5"/>
      <c r="C21" s="5" t="s">
        <v>97</v>
      </c>
      <c r="D21" s="19"/>
      <c r="E21" s="31"/>
    </row>
    <row r="22" ht="20.25" customHeight="1" spans="1:5">
      <c r="A22" s="5"/>
      <c r="B22" s="5"/>
      <c r="C22" s="5" t="s">
        <v>100</v>
      </c>
      <c r="D22" s="19"/>
      <c r="E22" s="31"/>
    </row>
    <row r="23" ht="20.25" customHeight="1" spans="1:5">
      <c r="A23" s="5"/>
      <c r="B23" s="5"/>
      <c r="C23" s="5" t="s">
        <v>103</v>
      </c>
      <c r="D23" s="19"/>
      <c r="E23" s="31"/>
    </row>
    <row r="24" ht="20.25" customHeight="1" spans="1:5">
      <c r="A24" s="5"/>
      <c r="B24" s="5"/>
      <c r="C24" s="5" t="s">
        <v>105</v>
      </c>
      <c r="D24" s="19"/>
      <c r="E24" s="31"/>
    </row>
    <row r="25" ht="20.25" customHeight="1" spans="1:5">
      <c r="A25" s="5"/>
      <c r="B25" s="5"/>
      <c r="C25" s="5" t="s">
        <v>107</v>
      </c>
      <c r="D25" s="19"/>
      <c r="E25" s="31"/>
    </row>
    <row r="26" ht="20.25" customHeight="1" spans="1:5">
      <c r="A26" s="5"/>
      <c r="B26" s="5"/>
      <c r="C26" s="5" t="s">
        <v>109</v>
      </c>
      <c r="D26" s="19">
        <f>32.632762+11.31</f>
        <v>43.942762</v>
      </c>
      <c r="E26" s="31"/>
    </row>
    <row r="27" ht="20.25" customHeight="1" spans="1:5">
      <c r="A27" s="5"/>
      <c r="B27" s="5"/>
      <c r="C27" s="5" t="s">
        <v>111</v>
      </c>
      <c r="D27" s="19"/>
      <c r="E27" s="31"/>
    </row>
    <row r="28" ht="20.25" customHeight="1" spans="1:5">
      <c r="A28" s="5"/>
      <c r="B28" s="5"/>
      <c r="C28" s="5" t="s">
        <v>113</v>
      </c>
      <c r="D28" s="19"/>
      <c r="E28" s="31"/>
    </row>
    <row r="29" ht="20.25" customHeight="1" spans="1:5">
      <c r="A29" s="5"/>
      <c r="B29" s="5"/>
      <c r="C29" s="5" t="s">
        <v>115</v>
      </c>
      <c r="D29" s="19"/>
      <c r="E29" s="31"/>
    </row>
    <row r="30" ht="20.25" customHeight="1" spans="1:5">
      <c r="A30" s="5"/>
      <c r="B30" s="5"/>
      <c r="C30" s="5" t="s">
        <v>117</v>
      </c>
      <c r="D30" s="19"/>
      <c r="E30" s="31"/>
    </row>
    <row r="31" ht="20.25" customHeight="1" spans="1:5">
      <c r="A31" s="5"/>
      <c r="B31" s="5"/>
      <c r="C31" s="5" t="s">
        <v>119</v>
      </c>
      <c r="D31" s="19"/>
      <c r="E31" s="31"/>
    </row>
    <row r="32" ht="20.25" customHeight="1" spans="1:5">
      <c r="A32" s="5"/>
      <c r="B32" s="5"/>
      <c r="C32" s="5" t="s">
        <v>121</v>
      </c>
      <c r="D32" s="19"/>
      <c r="E32" s="31"/>
    </row>
    <row r="33" ht="20.25" customHeight="1" spans="1:5">
      <c r="A33" s="5"/>
      <c r="B33" s="5"/>
      <c r="C33" s="5" t="s">
        <v>123</v>
      </c>
      <c r="D33" s="19"/>
      <c r="E33" s="31"/>
    </row>
    <row r="34" ht="20.25" customHeight="1" spans="1:5">
      <c r="A34" s="5"/>
      <c r="B34" s="5"/>
      <c r="C34" s="5" t="s">
        <v>124</v>
      </c>
      <c r="D34" s="19"/>
      <c r="E34" s="31"/>
    </row>
    <row r="35" ht="20.25" customHeight="1" spans="1:5">
      <c r="A35" s="5"/>
      <c r="B35" s="5"/>
      <c r="C35" s="5" t="s">
        <v>125</v>
      </c>
      <c r="D35" s="19"/>
      <c r="E35" s="31"/>
    </row>
    <row r="36" ht="20.25" customHeight="1" spans="1:5">
      <c r="A36" s="5"/>
      <c r="B36" s="5"/>
      <c r="C36" s="5" t="s">
        <v>126</v>
      </c>
      <c r="D36" s="19"/>
      <c r="E36" s="31"/>
    </row>
    <row r="37" ht="20.25" customHeight="1" spans="1:5">
      <c r="A37" s="5"/>
      <c r="B37" s="5"/>
      <c r="C37" s="5"/>
      <c r="D37" s="5"/>
      <c r="E37" s="31"/>
    </row>
    <row r="38" ht="20.25" customHeight="1" spans="1:5">
      <c r="A38" s="14"/>
      <c r="B38" s="14"/>
      <c r="C38" s="14" t="s">
        <v>261</v>
      </c>
      <c r="D38" s="13"/>
      <c r="E38" s="34"/>
    </row>
    <row r="39" ht="20.25" customHeight="1" spans="1:5">
      <c r="A39" s="14"/>
      <c r="B39" s="14"/>
      <c r="C39" s="14"/>
      <c r="D39" s="14"/>
      <c r="E39" s="34"/>
    </row>
    <row r="40" ht="20.25" customHeight="1" spans="1:5">
      <c r="A40" s="4" t="s">
        <v>262</v>
      </c>
      <c r="B40" s="13">
        <f>B6</f>
        <v>1399.990968</v>
      </c>
      <c r="C40" s="4" t="s">
        <v>263</v>
      </c>
      <c r="D40" s="25">
        <v>532.420968</v>
      </c>
      <c r="E40" s="3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tabSelected="1" zoomScale="115" zoomScaleNormal="115" workbookViewId="0">
      <pane ySplit="6" topLeftCell="A23" activePane="bottomLeft" state="frozen"/>
      <selection/>
      <selection pane="bottomLeft" activeCell="E25" sqref="E25:E26"/>
    </sheetView>
  </sheetViews>
  <sheetFormatPr defaultColWidth="9.775" defaultRowHeight="13.5"/>
  <cols>
    <col min="1" max="1" width="3.66666666666667" customWidth="1"/>
    <col min="2" max="2" width="4.89166666666667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916666666667" customWidth="1"/>
    <col min="12" max="12" width="9.775" customWidth="1"/>
  </cols>
  <sheetData>
    <row r="1" ht="16.35" customHeight="1" spans="1:11">
      <c r="A1" s="3"/>
      <c r="D1" s="3"/>
      <c r="K1" s="15" t="s">
        <v>264</v>
      </c>
    </row>
    <row r="2" ht="43.0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31</v>
      </c>
      <c r="B3" s="10"/>
      <c r="C3" s="10"/>
      <c r="D3" s="10"/>
      <c r="E3" s="10"/>
      <c r="F3" s="10"/>
      <c r="G3" s="10"/>
      <c r="H3" s="10"/>
      <c r="I3" s="10"/>
      <c r="J3" s="8" t="s">
        <v>32</v>
      </c>
      <c r="K3" s="8"/>
    </row>
    <row r="4" ht="19.8" customHeight="1" spans="1:11">
      <c r="A4" s="11" t="s">
        <v>170</v>
      </c>
      <c r="B4" s="11"/>
      <c r="C4" s="11"/>
      <c r="D4" s="11" t="s">
        <v>171</v>
      </c>
      <c r="E4" s="11" t="s">
        <v>172</v>
      </c>
      <c r="F4" s="11" t="s">
        <v>136</v>
      </c>
      <c r="G4" s="11" t="s">
        <v>173</v>
      </c>
      <c r="H4" s="11"/>
      <c r="I4" s="11"/>
      <c r="J4" s="11"/>
      <c r="K4" s="11" t="s">
        <v>174</v>
      </c>
    </row>
    <row r="5" ht="17.25" customHeight="1" spans="1:11">
      <c r="A5" s="11"/>
      <c r="B5" s="11"/>
      <c r="C5" s="11"/>
      <c r="D5" s="11"/>
      <c r="E5" s="11"/>
      <c r="F5" s="11"/>
      <c r="G5" s="11" t="s">
        <v>138</v>
      </c>
      <c r="H5" s="11" t="s">
        <v>265</v>
      </c>
      <c r="I5" s="11"/>
      <c r="J5" s="11" t="s">
        <v>266</v>
      </c>
      <c r="K5" s="11"/>
    </row>
    <row r="6" ht="24.15" customHeight="1" spans="1:11">
      <c r="A6" s="11" t="s">
        <v>178</v>
      </c>
      <c r="B6" s="11" t="s">
        <v>179</v>
      </c>
      <c r="C6" s="11" t="s">
        <v>180</v>
      </c>
      <c r="D6" s="11"/>
      <c r="E6" s="11"/>
      <c r="F6" s="11"/>
      <c r="G6" s="11"/>
      <c r="H6" s="11" t="s">
        <v>244</v>
      </c>
      <c r="I6" s="11" t="s">
        <v>229</v>
      </c>
      <c r="J6" s="11"/>
      <c r="K6" s="11"/>
    </row>
    <row r="7" ht="22.8" customHeight="1" spans="1:11">
      <c r="A7" s="5"/>
      <c r="B7" s="5"/>
      <c r="C7" s="5"/>
      <c r="D7" s="14"/>
      <c r="E7" s="14" t="s">
        <v>136</v>
      </c>
      <c r="F7" s="13">
        <v>1399.99</v>
      </c>
      <c r="G7" s="13">
        <v>653.32</v>
      </c>
      <c r="H7" s="13">
        <v>588.74</v>
      </c>
      <c r="I7" s="13">
        <v>0</v>
      </c>
      <c r="J7" s="13">
        <v>64.58</v>
      </c>
      <c r="K7" s="13">
        <v>746.67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f>F9+F28+F43+F58+F73+F89+F104</f>
        <v>1399.992104</v>
      </c>
      <c r="G8" s="13">
        <f>G9+G28+G43+G58+G73+G89+G104</f>
        <v>653.322104</v>
      </c>
      <c r="H8" s="13">
        <f>H9+H28+H43+H58++H73+H89+H104</f>
        <v>588.738104</v>
      </c>
      <c r="I8" s="13">
        <v>0</v>
      </c>
      <c r="J8" s="13">
        <f>J9+J28+J43+J58+J73+J89+J104</f>
        <v>64.584</v>
      </c>
      <c r="K8" s="13">
        <f>K9+K28+K43+K58+K73+K89+K104</f>
        <v>746.67</v>
      </c>
    </row>
    <row r="9" ht="22.8" customHeight="1" spans="1:11">
      <c r="A9" s="5"/>
      <c r="B9" s="5"/>
      <c r="C9" s="5"/>
      <c r="D9" s="18" t="s">
        <v>181</v>
      </c>
      <c r="E9" s="18" t="s">
        <v>156</v>
      </c>
      <c r="F9" s="13">
        <v>867.571136</v>
      </c>
      <c r="G9" s="13">
        <v>165.901136</v>
      </c>
      <c r="H9" s="13">
        <v>150.133136</v>
      </c>
      <c r="I9" s="13"/>
      <c r="J9" s="13">
        <v>15.768</v>
      </c>
      <c r="K9" s="13">
        <v>701.67</v>
      </c>
    </row>
    <row r="10" ht="22.8" customHeight="1" spans="1:11">
      <c r="A10" s="14">
        <v>201</v>
      </c>
      <c r="B10" s="14"/>
      <c r="C10" s="14"/>
      <c r="D10" s="18">
        <v>201</v>
      </c>
      <c r="E10" s="18" t="s">
        <v>267</v>
      </c>
      <c r="F10" s="13">
        <v>113.8532</v>
      </c>
      <c r="G10" s="13">
        <v>113.8532</v>
      </c>
      <c r="H10" s="25">
        <v>113.8532</v>
      </c>
      <c r="I10" s="13"/>
      <c r="J10" s="13"/>
      <c r="K10" s="13"/>
    </row>
    <row r="11" ht="22.8" customHeight="1" spans="1:11">
      <c r="A11" s="14">
        <v>201</v>
      </c>
      <c r="B11" s="57" t="s">
        <v>183</v>
      </c>
      <c r="C11" s="14"/>
      <c r="D11" s="18">
        <v>20101</v>
      </c>
      <c r="E11" s="18" t="s">
        <v>268</v>
      </c>
      <c r="F11" s="13">
        <v>113.8532</v>
      </c>
      <c r="G11" s="13">
        <v>113.8532</v>
      </c>
      <c r="H11" s="25">
        <v>113.8532</v>
      </c>
      <c r="I11" s="13"/>
      <c r="J11" s="13"/>
      <c r="K11" s="13"/>
    </row>
    <row r="12" ht="22.8" customHeight="1" spans="1:11">
      <c r="A12" s="32" t="s">
        <v>182</v>
      </c>
      <c r="B12" s="32" t="s">
        <v>183</v>
      </c>
      <c r="C12" s="32" t="s">
        <v>183</v>
      </c>
      <c r="D12" s="18" t="s">
        <v>269</v>
      </c>
      <c r="E12" s="14" t="s">
        <v>185</v>
      </c>
      <c r="F12" s="13">
        <v>113.8532</v>
      </c>
      <c r="G12" s="13">
        <v>113.8532</v>
      </c>
      <c r="H12" s="25">
        <v>113.8532</v>
      </c>
      <c r="I12" s="25"/>
      <c r="J12" s="25"/>
      <c r="K12" s="25"/>
    </row>
    <row r="13" ht="22.8" customHeight="1" spans="1:11">
      <c r="A13" s="32">
        <v>208</v>
      </c>
      <c r="B13" s="32"/>
      <c r="C13" s="32"/>
      <c r="D13" s="18">
        <v>208</v>
      </c>
      <c r="E13" s="14" t="s">
        <v>270</v>
      </c>
      <c r="F13" s="13">
        <v>15.077376</v>
      </c>
      <c r="G13" s="13">
        <v>15.077376</v>
      </c>
      <c r="H13" s="25">
        <v>15.077376</v>
      </c>
      <c r="I13" s="25"/>
      <c r="J13" s="25"/>
      <c r="K13" s="25"/>
    </row>
    <row r="14" ht="22.8" customHeight="1" spans="1:11">
      <c r="A14" s="32">
        <v>208</v>
      </c>
      <c r="B14" s="58" t="s">
        <v>187</v>
      </c>
      <c r="C14" s="32"/>
      <c r="D14" s="18">
        <v>20805</v>
      </c>
      <c r="E14" s="5" t="s">
        <v>271</v>
      </c>
      <c r="F14" s="13">
        <v>15.077376</v>
      </c>
      <c r="G14" s="13">
        <v>15.077376</v>
      </c>
      <c r="H14" s="25">
        <v>15.077376</v>
      </c>
      <c r="I14" s="25"/>
      <c r="J14" s="25"/>
      <c r="K14" s="25"/>
    </row>
    <row r="15" ht="22.8" customHeight="1" spans="1:11">
      <c r="A15" s="32" t="s">
        <v>186</v>
      </c>
      <c r="B15" s="32" t="s">
        <v>187</v>
      </c>
      <c r="C15" s="32" t="s">
        <v>187</v>
      </c>
      <c r="D15" s="18" t="s">
        <v>272</v>
      </c>
      <c r="E15" s="14" t="s">
        <v>189</v>
      </c>
      <c r="F15" s="13">
        <v>15.077376</v>
      </c>
      <c r="G15" s="13">
        <v>15.077376</v>
      </c>
      <c r="H15" s="25">
        <v>15.077376</v>
      </c>
      <c r="I15" s="25"/>
      <c r="J15" s="25"/>
      <c r="K15" s="25"/>
    </row>
    <row r="16" ht="22.8" customHeight="1" spans="1:11">
      <c r="A16" s="32">
        <v>208</v>
      </c>
      <c r="B16" s="32">
        <v>99</v>
      </c>
      <c r="C16" s="32"/>
      <c r="D16" s="18"/>
      <c r="E16" s="14" t="s">
        <v>192</v>
      </c>
      <c r="F16" s="13">
        <v>0.942336</v>
      </c>
      <c r="G16" s="13">
        <v>0.942336</v>
      </c>
      <c r="H16" s="25">
        <v>0.942336</v>
      </c>
      <c r="I16" s="25"/>
      <c r="J16" s="25"/>
      <c r="K16" s="25"/>
    </row>
    <row r="17" ht="22.8" customHeight="1" spans="1:11">
      <c r="A17" s="32" t="s">
        <v>186</v>
      </c>
      <c r="B17" s="32" t="s">
        <v>190</v>
      </c>
      <c r="C17" s="32" t="s">
        <v>190</v>
      </c>
      <c r="D17" s="18" t="s">
        <v>273</v>
      </c>
      <c r="E17" s="14" t="s">
        <v>192</v>
      </c>
      <c r="F17" s="13">
        <v>0.942336</v>
      </c>
      <c r="G17" s="13">
        <v>0.942336</v>
      </c>
      <c r="H17" s="25">
        <v>0.942336</v>
      </c>
      <c r="I17" s="25"/>
      <c r="J17" s="25"/>
      <c r="K17" s="25"/>
    </row>
    <row r="18" ht="22.8" customHeight="1" spans="1:11">
      <c r="A18" s="32">
        <v>210</v>
      </c>
      <c r="B18" s="32"/>
      <c r="C18" s="32"/>
      <c r="D18" s="32">
        <v>210</v>
      </c>
      <c r="E18" s="14" t="s">
        <v>274</v>
      </c>
      <c r="F18" s="13">
        <v>8.952192</v>
      </c>
      <c r="G18" s="13">
        <v>8.952192</v>
      </c>
      <c r="H18" s="25">
        <v>8.952192</v>
      </c>
      <c r="I18" s="25"/>
      <c r="J18" s="25"/>
      <c r="K18" s="25"/>
    </row>
    <row r="19" ht="22.8" customHeight="1" spans="1:11">
      <c r="A19" s="32">
        <v>210</v>
      </c>
      <c r="B19" s="32">
        <v>11</v>
      </c>
      <c r="C19" s="32"/>
      <c r="D19" s="18">
        <v>21011</v>
      </c>
      <c r="E19" s="14" t="s">
        <v>275</v>
      </c>
      <c r="F19" s="13">
        <v>8.952192</v>
      </c>
      <c r="G19" s="13">
        <v>8.952192</v>
      </c>
      <c r="H19" s="25">
        <v>8.952192</v>
      </c>
      <c r="I19" s="25"/>
      <c r="J19" s="25"/>
      <c r="K19" s="25"/>
    </row>
    <row r="20" ht="22.8" customHeight="1" spans="1:11">
      <c r="A20" s="32" t="s">
        <v>193</v>
      </c>
      <c r="B20" s="32" t="s">
        <v>194</v>
      </c>
      <c r="C20" s="32" t="s">
        <v>183</v>
      </c>
      <c r="D20" s="18" t="s">
        <v>276</v>
      </c>
      <c r="E20" s="14" t="s">
        <v>196</v>
      </c>
      <c r="F20" s="13">
        <v>8.952192</v>
      </c>
      <c r="G20" s="13">
        <v>8.952192</v>
      </c>
      <c r="H20" s="25">
        <v>8.952192</v>
      </c>
      <c r="I20" s="25"/>
      <c r="J20" s="25"/>
      <c r="K20" s="25"/>
    </row>
    <row r="21" ht="22.8" customHeight="1" spans="1:11">
      <c r="A21" s="32">
        <v>213</v>
      </c>
      <c r="B21" s="32"/>
      <c r="C21" s="32"/>
      <c r="D21" s="18">
        <v>213</v>
      </c>
      <c r="E21" s="14" t="s">
        <v>277</v>
      </c>
      <c r="F21" s="13">
        <v>717.438</v>
      </c>
      <c r="G21" s="13">
        <v>15.768</v>
      </c>
      <c r="H21" s="25"/>
      <c r="I21" s="25"/>
      <c r="J21" s="25">
        <v>15.768</v>
      </c>
      <c r="K21" s="25">
        <v>701.67</v>
      </c>
    </row>
    <row r="22" ht="22.8" customHeight="1" spans="1:11">
      <c r="A22" s="32">
        <v>213</v>
      </c>
      <c r="B22" s="58" t="s">
        <v>183</v>
      </c>
      <c r="C22" s="32"/>
      <c r="D22" s="18">
        <v>21301</v>
      </c>
      <c r="E22" s="14" t="s">
        <v>278</v>
      </c>
      <c r="F22" s="13">
        <v>717.438</v>
      </c>
      <c r="G22" s="13">
        <v>15.768</v>
      </c>
      <c r="H22" s="25"/>
      <c r="I22" s="25"/>
      <c r="J22" s="25">
        <v>15.768</v>
      </c>
      <c r="K22" s="25">
        <v>701.67</v>
      </c>
    </row>
    <row r="23" ht="22.8" customHeight="1" spans="1:11">
      <c r="A23" s="32" t="s">
        <v>197</v>
      </c>
      <c r="B23" s="32" t="s">
        <v>183</v>
      </c>
      <c r="C23" s="32" t="s">
        <v>183</v>
      </c>
      <c r="D23" s="18" t="s">
        <v>279</v>
      </c>
      <c r="E23" s="14" t="s">
        <v>185</v>
      </c>
      <c r="F23" s="13">
        <v>701.67</v>
      </c>
      <c r="G23" s="13"/>
      <c r="H23" s="25"/>
      <c r="I23" s="25"/>
      <c r="J23" s="25"/>
      <c r="K23" s="25">
        <v>701.67</v>
      </c>
    </row>
    <row r="24" ht="22.8" customHeight="1" spans="1:11">
      <c r="A24" s="32" t="s">
        <v>197</v>
      </c>
      <c r="B24" s="32" t="s">
        <v>183</v>
      </c>
      <c r="C24" s="32" t="s">
        <v>199</v>
      </c>
      <c r="D24" s="18" t="s">
        <v>280</v>
      </c>
      <c r="E24" s="14" t="s">
        <v>201</v>
      </c>
      <c r="F24" s="13">
        <v>15.768</v>
      </c>
      <c r="G24" s="13">
        <v>15.768</v>
      </c>
      <c r="H24" s="25"/>
      <c r="I24" s="25"/>
      <c r="J24" s="25">
        <v>15.768</v>
      </c>
      <c r="K24" s="25"/>
    </row>
    <row r="25" ht="22.8" customHeight="1" spans="1:11">
      <c r="A25" s="32">
        <v>221</v>
      </c>
      <c r="B25" s="32"/>
      <c r="C25" s="32"/>
      <c r="D25" s="18">
        <v>221</v>
      </c>
      <c r="E25" s="14" t="s">
        <v>281</v>
      </c>
      <c r="F25" s="13">
        <v>11.308032</v>
      </c>
      <c r="G25" s="13">
        <v>11.308032</v>
      </c>
      <c r="H25" s="25">
        <v>11.308032</v>
      </c>
      <c r="I25" s="25"/>
      <c r="J25" s="25"/>
      <c r="K25" s="25"/>
    </row>
    <row r="26" ht="22.8" customHeight="1" spans="1:11">
      <c r="A26" s="32">
        <v>221</v>
      </c>
      <c r="B26" s="58" t="s">
        <v>203</v>
      </c>
      <c r="C26" s="32"/>
      <c r="D26" s="18">
        <v>22102</v>
      </c>
      <c r="E26" s="14" t="s">
        <v>282</v>
      </c>
      <c r="F26" s="13">
        <v>11.308032</v>
      </c>
      <c r="G26" s="13">
        <v>11.308032</v>
      </c>
      <c r="H26" s="25">
        <v>11.308032</v>
      </c>
      <c r="I26" s="25"/>
      <c r="J26" s="25"/>
      <c r="K26" s="25"/>
    </row>
    <row r="27" ht="22.8" customHeight="1" spans="1:11">
      <c r="A27" s="32" t="s">
        <v>202</v>
      </c>
      <c r="B27" s="32" t="s">
        <v>203</v>
      </c>
      <c r="C27" s="32" t="s">
        <v>183</v>
      </c>
      <c r="D27" s="18" t="s">
        <v>283</v>
      </c>
      <c r="E27" s="14" t="s">
        <v>205</v>
      </c>
      <c r="F27" s="13">
        <v>11.308032</v>
      </c>
      <c r="G27" s="13">
        <v>11.308032</v>
      </c>
      <c r="H27" s="25">
        <v>11.308032</v>
      </c>
      <c r="I27" s="25"/>
      <c r="J27" s="25"/>
      <c r="K27" s="25"/>
    </row>
    <row r="28" ht="22.8" customHeight="1" spans="1:11">
      <c r="A28" s="5"/>
      <c r="B28" s="5"/>
      <c r="C28" s="5"/>
      <c r="D28" s="18" t="s">
        <v>157</v>
      </c>
      <c r="E28" s="18" t="s">
        <v>158</v>
      </c>
      <c r="F28" s="13">
        <v>52.26266</v>
      </c>
      <c r="G28" s="13">
        <v>52.26266</v>
      </c>
      <c r="H28" s="13">
        <v>47.52266</v>
      </c>
      <c r="I28" s="13">
        <v>0</v>
      </c>
      <c r="J28" s="13">
        <v>4.74</v>
      </c>
      <c r="K28" s="13">
        <v>0</v>
      </c>
    </row>
    <row r="29" ht="22.8" customHeight="1" spans="1:11">
      <c r="A29" s="4" t="s">
        <v>197</v>
      </c>
      <c r="B29" s="4"/>
      <c r="C29" s="4"/>
      <c r="D29" s="14" t="s">
        <v>284</v>
      </c>
      <c r="E29" s="14" t="s">
        <v>277</v>
      </c>
      <c r="F29" s="13">
        <v>40.514</v>
      </c>
      <c r="G29" s="13">
        <v>40.514</v>
      </c>
      <c r="H29" s="13">
        <v>35.774</v>
      </c>
      <c r="I29" s="13">
        <v>0</v>
      </c>
      <c r="J29" s="13">
        <v>4.74</v>
      </c>
      <c r="K29" s="13">
        <v>0</v>
      </c>
    </row>
    <row r="30" ht="22.8" customHeight="1" spans="1:11">
      <c r="A30" s="4" t="s">
        <v>197</v>
      </c>
      <c r="B30" s="32" t="s">
        <v>183</v>
      </c>
      <c r="C30" s="4"/>
      <c r="D30" s="14" t="s">
        <v>285</v>
      </c>
      <c r="E30" s="14" t="s">
        <v>278</v>
      </c>
      <c r="F30" s="13">
        <v>40.514</v>
      </c>
      <c r="G30" s="13">
        <v>40.514</v>
      </c>
      <c r="H30" s="13">
        <v>35.774</v>
      </c>
      <c r="I30" s="13">
        <v>0</v>
      </c>
      <c r="J30" s="13">
        <v>4.74</v>
      </c>
      <c r="K30" s="13">
        <v>0</v>
      </c>
    </row>
    <row r="31" ht="22.8" customHeight="1" spans="1:11">
      <c r="A31" s="21" t="s">
        <v>197</v>
      </c>
      <c r="B31" s="21" t="s">
        <v>183</v>
      </c>
      <c r="C31" s="21" t="s">
        <v>208</v>
      </c>
      <c r="D31" s="17" t="s">
        <v>286</v>
      </c>
      <c r="E31" s="5" t="s">
        <v>287</v>
      </c>
      <c r="F31" s="6">
        <v>40.514</v>
      </c>
      <c r="G31" s="6">
        <v>40.514</v>
      </c>
      <c r="H31" s="19">
        <v>35.774</v>
      </c>
      <c r="I31" s="19"/>
      <c r="J31" s="19">
        <v>4.74</v>
      </c>
      <c r="K31" s="19"/>
    </row>
    <row r="32" ht="22.8" customHeight="1" spans="1:11">
      <c r="A32" s="4" t="s">
        <v>186</v>
      </c>
      <c r="B32" s="4"/>
      <c r="C32" s="4"/>
      <c r="D32" s="14" t="s">
        <v>288</v>
      </c>
      <c r="E32" s="14" t="s">
        <v>289</v>
      </c>
      <c r="F32" s="13">
        <v>5.18772</v>
      </c>
      <c r="G32" s="13">
        <v>5.18772</v>
      </c>
      <c r="H32" s="13">
        <v>5.18772</v>
      </c>
      <c r="I32" s="13">
        <v>0</v>
      </c>
      <c r="J32" s="13">
        <v>0</v>
      </c>
      <c r="K32" s="13">
        <v>0</v>
      </c>
    </row>
    <row r="33" ht="22.8" customHeight="1" spans="1:11">
      <c r="A33" s="4" t="s">
        <v>186</v>
      </c>
      <c r="B33" s="32" t="s">
        <v>187</v>
      </c>
      <c r="C33" s="4"/>
      <c r="D33" s="14" t="s">
        <v>290</v>
      </c>
      <c r="E33" s="14" t="s">
        <v>270</v>
      </c>
      <c r="F33" s="13">
        <v>4.88256</v>
      </c>
      <c r="G33" s="13">
        <v>4.88256</v>
      </c>
      <c r="H33" s="13">
        <v>4.88256</v>
      </c>
      <c r="I33" s="13">
        <v>0</v>
      </c>
      <c r="J33" s="13">
        <v>0</v>
      </c>
      <c r="K33" s="13">
        <v>0</v>
      </c>
    </row>
    <row r="34" ht="22.8" customHeight="1" spans="1:11">
      <c r="A34" s="21" t="s">
        <v>186</v>
      </c>
      <c r="B34" s="21" t="s">
        <v>187</v>
      </c>
      <c r="C34" s="21" t="s">
        <v>187</v>
      </c>
      <c r="D34" s="17" t="s">
        <v>272</v>
      </c>
      <c r="E34" s="5" t="s">
        <v>271</v>
      </c>
      <c r="F34" s="6">
        <v>4.88256</v>
      </c>
      <c r="G34" s="6">
        <v>4.88256</v>
      </c>
      <c r="H34" s="19">
        <v>4.88256</v>
      </c>
      <c r="I34" s="19"/>
      <c r="J34" s="19"/>
      <c r="K34" s="19"/>
    </row>
    <row r="35" ht="22.8" customHeight="1" spans="1:11">
      <c r="A35" s="4" t="s">
        <v>186</v>
      </c>
      <c r="B35" s="32" t="s">
        <v>190</v>
      </c>
      <c r="C35" s="4"/>
      <c r="D35" s="14" t="s">
        <v>291</v>
      </c>
      <c r="E35" s="14" t="s">
        <v>192</v>
      </c>
      <c r="F35" s="13">
        <v>0.30516</v>
      </c>
      <c r="G35" s="13">
        <v>0.30516</v>
      </c>
      <c r="H35" s="13">
        <v>0.30516</v>
      </c>
      <c r="I35" s="13">
        <v>0</v>
      </c>
      <c r="J35" s="13">
        <v>0</v>
      </c>
      <c r="K35" s="13">
        <v>0</v>
      </c>
    </row>
    <row r="36" ht="22.8" customHeight="1" spans="1:11">
      <c r="A36" s="21" t="s">
        <v>186</v>
      </c>
      <c r="B36" s="21" t="s">
        <v>190</v>
      </c>
      <c r="C36" s="21" t="s">
        <v>190</v>
      </c>
      <c r="D36" s="17" t="s">
        <v>273</v>
      </c>
      <c r="E36" s="5" t="s">
        <v>292</v>
      </c>
      <c r="F36" s="6">
        <v>0.30516</v>
      </c>
      <c r="G36" s="6">
        <v>0.30516</v>
      </c>
      <c r="H36" s="19">
        <v>0.30516</v>
      </c>
      <c r="I36" s="19"/>
      <c r="J36" s="19"/>
      <c r="K36" s="19"/>
    </row>
    <row r="37" ht="22.8" customHeight="1" spans="1:11">
      <c r="A37" s="4" t="s">
        <v>193</v>
      </c>
      <c r="B37" s="4"/>
      <c r="C37" s="4"/>
      <c r="D37" s="14" t="s">
        <v>293</v>
      </c>
      <c r="E37" s="14" t="s">
        <v>274</v>
      </c>
      <c r="F37" s="13">
        <v>2.89902</v>
      </c>
      <c r="G37" s="13">
        <v>2.89902</v>
      </c>
      <c r="H37" s="13">
        <v>2.89902</v>
      </c>
      <c r="I37" s="13">
        <v>0</v>
      </c>
      <c r="J37" s="13">
        <v>0</v>
      </c>
      <c r="K37" s="13">
        <v>0</v>
      </c>
    </row>
    <row r="38" ht="22.8" customHeight="1" spans="1:11">
      <c r="A38" s="4" t="s">
        <v>193</v>
      </c>
      <c r="B38" s="32" t="s">
        <v>194</v>
      </c>
      <c r="C38" s="4"/>
      <c r="D38" s="14" t="s">
        <v>294</v>
      </c>
      <c r="E38" s="14" t="s">
        <v>275</v>
      </c>
      <c r="F38" s="13">
        <v>2.89902</v>
      </c>
      <c r="G38" s="13">
        <v>2.89902</v>
      </c>
      <c r="H38" s="13">
        <v>2.89902</v>
      </c>
      <c r="I38" s="13">
        <v>0</v>
      </c>
      <c r="J38" s="13">
        <v>0</v>
      </c>
      <c r="K38" s="13">
        <v>0</v>
      </c>
    </row>
    <row r="39" ht="22.8" customHeight="1" spans="1:11">
      <c r="A39" s="21" t="s">
        <v>193</v>
      </c>
      <c r="B39" s="21" t="s">
        <v>194</v>
      </c>
      <c r="C39" s="21" t="s">
        <v>203</v>
      </c>
      <c r="D39" s="17" t="s">
        <v>295</v>
      </c>
      <c r="E39" s="5" t="s">
        <v>296</v>
      </c>
      <c r="F39" s="6">
        <v>2.89902</v>
      </c>
      <c r="G39" s="6">
        <v>2.89902</v>
      </c>
      <c r="H39" s="19">
        <v>2.89902</v>
      </c>
      <c r="I39" s="19"/>
      <c r="J39" s="19"/>
      <c r="K39" s="19"/>
    </row>
    <row r="40" ht="22.8" customHeight="1" spans="1:11">
      <c r="A40" s="4" t="s">
        <v>202</v>
      </c>
      <c r="B40" s="4"/>
      <c r="C40" s="4"/>
      <c r="D40" s="14" t="s">
        <v>297</v>
      </c>
      <c r="E40" s="14" t="s">
        <v>281</v>
      </c>
      <c r="F40" s="13">
        <v>3.66192</v>
      </c>
      <c r="G40" s="13">
        <v>3.66192</v>
      </c>
      <c r="H40" s="13">
        <v>3.66192</v>
      </c>
      <c r="I40" s="13">
        <v>0</v>
      </c>
      <c r="J40" s="13">
        <v>0</v>
      </c>
      <c r="K40" s="13">
        <v>0</v>
      </c>
    </row>
    <row r="41" ht="22.8" customHeight="1" spans="1:11">
      <c r="A41" s="4" t="s">
        <v>202</v>
      </c>
      <c r="B41" s="32" t="s">
        <v>203</v>
      </c>
      <c r="C41" s="4"/>
      <c r="D41" s="14" t="s">
        <v>298</v>
      </c>
      <c r="E41" s="14" t="s">
        <v>282</v>
      </c>
      <c r="F41" s="13">
        <v>3.66192</v>
      </c>
      <c r="G41" s="13">
        <v>3.66192</v>
      </c>
      <c r="H41" s="13">
        <v>3.66192</v>
      </c>
      <c r="I41" s="13">
        <v>0</v>
      </c>
      <c r="J41" s="13">
        <v>0</v>
      </c>
      <c r="K41" s="13">
        <v>0</v>
      </c>
    </row>
    <row r="42" ht="22.8" customHeight="1" spans="1:11">
      <c r="A42" s="21" t="s">
        <v>202</v>
      </c>
      <c r="B42" s="21" t="s">
        <v>203</v>
      </c>
      <c r="C42" s="21" t="s">
        <v>183</v>
      </c>
      <c r="D42" s="17" t="s">
        <v>283</v>
      </c>
      <c r="E42" s="5" t="s">
        <v>299</v>
      </c>
      <c r="F42" s="6">
        <v>3.66192</v>
      </c>
      <c r="G42" s="6">
        <v>3.66192</v>
      </c>
      <c r="H42" s="19">
        <v>3.66192</v>
      </c>
      <c r="I42" s="19"/>
      <c r="J42" s="19"/>
      <c r="K42" s="19"/>
    </row>
    <row r="43" ht="22.8" customHeight="1" spans="1:11">
      <c r="A43" s="5"/>
      <c r="B43" s="5"/>
      <c r="C43" s="5"/>
      <c r="D43" s="18" t="s">
        <v>159</v>
      </c>
      <c r="E43" s="18" t="s">
        <v>160</v>
      </c>
      <c r="F43" s="13">
        <v>118.018344</v>
      </c>
      <c r="G43" s="13">
        <v>83.018344</v>
      </c>
      <c r="H43" s="13">
        <v>74.678344</v>
      </c>
      <c r="I43" s="13">
        <v>0</v>
      </c>
      <c r="J43" s="13">
        <v>8.34</v>
      </c>
      <c r="K43" s="13">
        <v>35</v>
      </c>
    </row>
    <row r="44" ht="22.8" customHeight="1" spans="1:11">
      <c r="A44" s="4" t="s">
        <v>197</v>
      </c>
      <c r="B44" s="4"/>
      <c r="C44" s="4"/>
      <c r="D44" s="14" t="s">
        <v>284</v>
      </c>
      <c r="E44" s="14" t="s">
        <v>277</v>
      </c>
      <c r="F44" s="13">
        <v>100.0641</v>
      </c>
      <c r="G44" s="13">
        <v>65.0641</v>
      </c>
      <c r="H44" s="13">
        <v>56.7241</v>
      </c>
      <c r="I44" s="13">
        <v>0</v>
      </c>
      <c r="J44" s="13">
        <v>8.34</v>
      </c>
      <c r="K44" s="13">
        <v>35</v>
      </c>
    </row>
    <row r="45" ht="22.8" customHeight="1" spans="1:11">
      <c r="A45" s="4" t="s">
        <v>197</v>
      </c>
      <c r="B45" s="32" t="s">
        <v>183</v>
      </c>
      <c r="C45" s="4"/>
      <c r="D45" s="14" t="s">
        <v>285</v>
      </c>
      <c r="E45" s="14" t="s">
        <v>278</v>
      </c>
      <c r="F45" s="13">
        <v>100.0641</v>
      </c>
      <c r="G45" s="13">
        <v>65.0641</v>
      </c>
      <c r="H45" s="13">
        <v>56.7241</v>
      </c>
      <c r="I45" s="13">
        <v>0</v>
      </c>
      <c r="J45" s="13">
        <v>8.34</v>
      </c>
      <c r="K45" s="13">
        <v>35</v>
      </c>
    </row>
    <row r="46" ht="22.8" customHeight="1" spans="1:11">
      <c r="A46" s="21" t="s">
        <v>197</v>
      </c>
      <c r="B46" s="21" t="s">
        <v>183</v>
      </c>
      <c r="C46" s="21" t="s">
        <v>208</v>
      </c>
      <c r="D46" s="17" t="s">
        <v>286</v>
      </c>
      <c r="E46" s="5" t="s">
        <v>287</v>
      </c>
      <c r="F46" s="6">
        <v>100.0641</v>
      </c>
      <c r="G46" s="6">
        <v>65.0641</v>
      </c>
      <c r="H46" s="19">
        <v>56.7241</v>
      </c>
      <c r="I46" s="19"/>
      <c r="J46" s="19">
        <v>8.34</v>
      </c>
      <c r="K46" s="19">
        <v>35</v>
      </c>
    </row>
    <row r="47" ht="22.8" customHeight="1" spans="1:11">
      <c r="A47" s="4" t="s">
        <v>186</v>
      </c>
      <c r="B47" s="4"/>
      <c r="C47" s="4"/>
      <c r="D47" s="14" t="s">
        <v>288</v>
      </c>
      <c r="E47" s="14" t="s">
        <v>289</v>
      </c>
      <c r="F47" s="13">
        <v>7.927848</v>
      </c>
      <c r="G47" s="13">
        <v>7.927848</v>
      </c>
      <c r="H47" s="13">
        <v>7.927848</v>
      </c>
      <c r="I47" s="13">
        <v>0</v>
      </c>
      <c r="J47" s="13">
        <v>0</v>
      </c>
      <c r="K47" s="13">
        <v>0</v>
      </c>
    </row>
    <row r="48" ht="22.8" customHeight="1" spans="1:11">
      <c r="A48" s="4" t="s">
        <v>186</v>
      </c>
      <c r="B48" s="32" t="s">
        <v>187</v>
      </c>
      <c r="C48" s="4"/>
      <c r="D48" s="14" t="s">
        <v>290</v>
      </c>
      <c r="E48" s="14" t="s">
        <v>270</v>
      </c>
      <c r="F48" s="13">
        <v>7.461504</v>
      </c>
      <c r="G48" s="13">
        <v>7.461504</v>
      </c>
      <c r="H48" s="13">
        <v>7.461504</v>
      </c>
      <c r="I48" s="13">
        <v>0</v>
      </c>
      <c r="J48" s="13">
        <v>0</v>
      </c>
      <c r="K48" s="13">
        <v>0</v>
      </c>
    </row>
    <row r="49" ht="22.8" customHeight="1" spans="1:11">
      <c r="A49" s="21" t="s">
        <v>186</v>
      </c>
      <c r="B49" s="21" t="s">
        <v>187</v>
      </c>
      <c r="C49" s="21" t="s">
        <v>187</v>
      </c>
      <c r="D49" s="17" t="s">
        <v>272</v>
      </c>
      <c r="E49" s="5" t="s">
        <v>271</v>
      </c>
      <c r="F49" s="6">
        <v>7.461504</v>
      </c>
      <c r="G49" s="6">
        <v>7.461504</v>
      </c>
      <c r="H49" s="19">
        <v>7.461504</v>
      </c>
      <c r="I49" s="19"/>
      <c r="J49" s="19"/>
      <c r="K49" s="19"/>
    </row>
    <row r="50" ht="22.8" customHeight="1" spans="1:11">
      <c r="A50" s="4" t="s">
        <v>186</v>
      </c>
      <c r="B50" s="32" t="s">
        <v>190</v>
      </c>
      <c r="C50" s="4"/>
      <c r="D50" s="14" t="s">
        <v>291</v>
      </c>
      <c r="E50" s="14" t="s">
        <v>192</v>
      </c>
      <c r="F50" s="13">
        <v>0.466344</v>
      </c>
      <c r="G50" s="13">
        <v>0.466344</v>
      </c>
      <c r="H50" s="13">
        <v>0.466344</v>
      </c>
      <c r="I50" s="13">
        <v>0</v>
      </c>
      <c r="J50" s="13">
        <v>0</v>
      </c>
      <c r="K50" s="13">
        <v>0</v>
      </c>
    </row>
    <row r="51" ht="22.8" customHeight="1" spans="1:11">
      <c r="A51" s="21" t="s">
        <v>186</v>
      </c>
      <c r="B51" s="21" t="s">
        <v>190</v>
      </c>
      <c r="C51" s="21" t="s">
        <v>190</v>
      </c>
      <c r="D51" s="17" t="s">
        <v>273</v>
      </c>
      <c r="E51" s="5" t="s">
        <v>292</v>
      </c>
      <c r="F51" s="6">
        <v>0.466344</v>
      </c>
      <c r="G51" s="6">
        <v>0.466344</v>
      </c>
      <c r="H51" s="19">
        <v>0.466344</v>
      </c>
      <c r="I51" s="19"/>
      <c r="J51" s="19"/>
      <c r="K51" s="19"/>
    </row>
    <row r="52" ht="22.8" customHeight="1" spans="1:11">
      <c r="A52" s="4" t="s">
        <v>193</v>
      </c>
      <c r="B52" s="4"/>
      <c r="C52" s="4"/>
      <c r="D52" s="14" t="s">
        <v>293</v>
      </c>
      <c r="E52" s="14" t="s">
        <v>274</v>
      </c>
      <c r="F52" s="13">
        <v>4.430268</v>
      </c>
      <c r="G52" s="13">
        <v>4.430268</v>
      </c>
      <c r="H52" s="13">
        <v>4.430268</v>
      </c>
      <c r="I52" s="13">
        <v>0</v>
      </c>
      <c r="J52" s="13">
        <v>0</v>
      </c>
      <c r="K52" s="13">
        <v>0</v>
      </c>
    </row>
    <row r="53" ht="22.8" customHeight="1" spans="1:11">
      <c r="A53" s="4" t="s">
        <v>193</v>
      </c>
      <c r="B53" s="32" t="s">
        <v>194</v>
      </c>
      <c r="C53" s="4"/>
      <c r="D53" s="14" t="s">
        <v>294</v>
      </c>
      <c r="E53" s="14" t="s">
        <v>275</v>
      </c>
      <c r="F53" s="13">
        <v>4.430268</v>
      </c>
      <c r="G53" s="13">
        <v>4.430268</v>
      </c>
      <c r="H53" s="13">
        <v>4.430268</v>
      </c>
      <c r="I53" s="13">
        <v>0</v>
      </c>
      <c r="J53" s="13">
        <v>0</v>
      </c>
      <c r="K53" s="13">
        <v>0</v>
      </c>
    </row>
    <row r="54" ht="22.8" customHeight="1" spans="1:11">
      <c r="A54" s="21" t="s">
        <v>193</v>
      </c>
      <c r="B54" s="21" t="s">
        <v>194</v>
      </c>
      <c r="C54" s="21" t="s">
        <v>203</v>
      </c>
      <c r="D54" s="17" t="s">
        <v>295</v>
      </c>
      <c r="E54" s="5" t="s">
        <v>296</v>
      </c>
      <c r="F54" s="6">
        <v>4.430268</v>
      </c>
      <c r="G54" s="6">
        <v>4.430268</v>
      </c>
      <c r="H54" s="19">
        <v>4.430268</v>
      </c>
      <c r="I54" s="19"/>
      <c r="J54" s="19"/>
      <c r="K54" s="19"/>
    </row>
    <row r="55" ht="22.8" customHeight="1" spans="1:11">
      <c r="A55" s="4" t="s">
        <v>202</v>
      </c>
      <c r="B55" s="4"/>
      <c r="C55" s="4"/>
      <c r="D55" s="14" t="s">
        <v>297</v>
      </c>
      <c r="E55" s="14" t="s">
        <v>281</v>
      </c>
      <c r="F55" s="13">
        <v>5.596128</v>
      </c>
      <c r="G55" s="13">
        <v>5.596128</v>
      </c>
      <c r="H55" s="13">
        <v>5.596128</v>
      </c>
      <c r="I55" s="13">
        <v>0</v>
      </c>
      <c r="J55" s="13">
        <v>0</v>
      </c>
      <c r="K55" s="13">
        <v>0</v>
      </c>
    </row>
    <row r="56" ht="22.8" customHeight="1" spans="1:11">
      <c r="A56" s="4" t="s">
        <v>202</v>
      </c>
      <c r="B56" s="32" t="s">
        <v>203</v>
      </c>
      <c r="C56" s="4"/>
      <c r="D56" s="14" t="s">
        <v>298</v>
      </c>
      <c r="E56" s="14" t="s">
        <v>282</v>
      </c>
      <c r="F56" s="13">
        <v>5.596128</v>
      </c>
      <c r="G56" s="13">
        <v>5.596128</v>
      </c>
      <c r="H56" s="13">
        <v>5.596128</v>
      </c>
      <c r="I56" s="13">
        <v>0</v>
      </c>
      <c r="J56" s="13">
        <v>0</v>
      </c>
      <c r="K56" s="13">
        <v>0</v>
      </c>
    </row>
    <row r="57" ht="22.8" customHeight="1" spans="1:11">
      <c r="A57" s="21" t="s">
        <v>202</v>
      </c>
      <c r="B57" s="21" t="s">
        <v>203</v>
      </c>
      <c r="C57" s="21" t="s">
        <v>183</v>
      </c>
      <c r="D57" s="17" t="s">
        <v>283</v>
      </c>
      <c r="E57" s="5" t="s">
        <v>299</v>
      </c>
      <c r="F57" s="6">
        <v>5.596128</v>
      </c>
      <c r="G57" s="6">
        <v>5.596128</v>
      </c>
      <c r="H57" s="19">
        <v>5.596128</v>
      </c>
      <c r="I57" s="19"/>
      <c r="J57" s="19"/>
      <c r="K57" s="19"/>
    </row>
    <row r="58" ht="22.8" customHeight="1" spans="1:11">
      <c r="A58" s="5"/>
      <c r="B58" s="5"/>
      <c r="C58" s="5"/>
      <c r="D58" s="18" t="s">
        <v>161</v>
      </c>
      <c r="E58" s="18" t="s">
        <v>162</v>
      </c>
      <c r="F58" s="13">
        <v>66.63056</v>
      </c>
      <c r="G58" s="13">
        <v>66.63056</v>
      </c>
      <c r="H58" s="13">
        <v>59.49056</v>
      </c>
      <c r="I58" s="13">
        <v>0</v>
      </c>
      <c r="J58" s="13">
        <v>7.14</v>
      </c>
      <c r="K58" s="13">
        <v>0</v>
      </c>
    </row>
    <row r="59" ht="22.8" customHeight="1" spans="1:11">
      <c r="A59" s="4" t="s">
        <v>197</v>
      </c>
      <c r="B59" s="4"/>
      <c r="C59" s="4"/>
      <c r="D59" s="14" t="s">
        <v>284</v>
      </c>
      <c r="E59" s="14" t="s">
        <v>277</v>
      </c>
      <c r="F59" s="13">
        <v>52.4102</v>
      </c>
      <c r="G59" s="13">
        <v>52.4102</v>
      </c>
      <c r="H59" s="13">
        <v>45.2702</v>
      </c>
      <c r="I59" s="13">
        <v>0</v>
      </c>
      <c r="J59" s="13">
        <v>7.14</v>
      </c>
      <c r="K59" s="13">
        <v>0</v>
      </c>
    </row>
    <row r="60" ht="22.8" customHeight="1" spans="1:11">
      <c r="A60" s="4" t="s">
        <v>197</v>
      </c>
      <c r="B60" s="32" t="s">
        <v>183</v>
      </c>
      <c r="C60" s="4"/>
      <c r="D60" s="14" t="s">
        <v>285</v>
      </c>
      <c r="E60" s="14" t="s">
        <v>278</v>
      </c>
      <c r="F60" s="13">
        <v>52.4102</v>
      </c>
      <c r="G60" s="13">
        <v>52.4102</v>
      </c>
      <c r="H60" s="13">
        <v>45.2702</v>
      </c>
      <c r="I60" s="13">
        <v>0</v>
      </c>
      <c r="J60" s="13">
        <v>7.14</v>
      </c>
      <c r="K60" s="13">
        <v>0</v>
      </c>
    </row>
    <row r="61" ht="22.8" customHeight="1" spans="1:11">
      <c r="A61" s="21" t="s">
        <v>197</v>
      </c>
      <c r="B61" s="21" t="s">
        <v>183</v>
      </c>
      <c r="C61" s="21" t="s">
        <v>208</v>
      </c>
      <c r="D61" s="17" t="s">
        <v>286</v>
      </c>
      <c r="E61" s="5" t="s">
        <v>287</v>
      </c>
      <c r="F61" s="6">
        <v>52.4102</v>
      </c>
      <c r="G61" s="6">
        <v>52.4102</v>
      </c>
      <c r="H61" s="19">
        <v>45.2702</v>
      </c>
      <c r="I61" s="19"/>
      <c r="J61" s="19">
        <v>7.14</v>
      </c>
      <c r="K61" s="19"/>
    </row>
    <row r="62" ht="22.8" customHeight="1" spans="1:11">
      <c r="A62" s="4" t="s">
        <v>186</v>
      </c>
      <c r="B62" s="4"/>
      <c r="C62" s="4"/>
      <c r="D62" s="14" t="s">
        <v>288</v>
      </c>
      <c r="E62" s="14" t="s">
        <v>289</v>
      </c>
      <c r="F62" s="13">
        <v>6.27912</v>
      </c>
      <c r="G62" s="13">
        <v>6.27912</v>
      </c>
      <c r="H62" s="13">
        <v>6.27912</v>
      </c>
      <c r="I62" s="13">
        <v>0</v>
      </c>
      <c r="J62" s="13">
        <v>0</v>
      </c>
      <c r="K62" s="13">
        <v>0</v>
      </c>
    </row>
    <row r="63" ht="22.8" customHeight="1" spans="1:11">
      <c r="A63" s="4" t="s">
        <v>186</v>
      </c>
      <c r="B63" s="32" t="s">
        <v>187</v>
      </c>
      <c r="C63" s="4"/>
      <c r="D63" s="14" t="s">
        <v>290</v>
      </c>
      <c r="E63" s="14" t="s">
        <v>270</v>
      </c>
      <c r="F63" s="13">
        <v>5.90976</v>
      </c>
      <c r="G63" s="13">
        <v>5.90976</v>
      </c>
      <c r="H63" s="13">
        <v>5.90976</v>
      </c>
      <c r="I63" s="13">
        <v>0</v>
      </c>
      <c r="J63" s="13">
        <v>0</v>
      </c>
      <c r="K63" s="13">
        <v>0</v>
      </c>
    </row>
    <row r="64" ht="22.8" customHeight="1" spans="1:11">
      <c r="A64" s="21" t="s">
        <v>186</v>
      </c>
      <c r="B64" s="21" t="s">
        <v>187</v>
      </c>
      <c r="C64" s="21" t="s">
        <v>187</v>
      </c>
      <c r="D64" s="17" t="s">
        <v>272</v>
      </c>
      <c r="E64" s="5" t="s">
        <v>271</v>
      </c>
      <c r="F64" s="6">
        <v>5.90976</v>
      </c>
      <c r="G64" s="6">
        <v>5.90976</v>
      </c>
      <c r="H64" s="19">
        <v>5.90976</v>
      </c>
      <c r="I64" s="19"/>
      <c r="J64" s="19"/>
      <c r="K64" s="19"/>
    </row>
    <row r="65" ht="22.8" customHeight="1" spans="1:11">
      <c r="A65" s="4" t="s">
        <v>186</v>
      </c>
      <c r="B65" s="32" t="s">
        <v>190</v>
      </c>
      <c r="C65" s="4"/>
      <c r="D65" s="14" t="s">
        <v>291</v>
      </c>
      <c r="E65" s="14" t="s">
        <v>192</v>
      </c>
      <c r="F65" s="13">
        <v>0.36936</v>
      </c>
      <c r="G65" s="13">
        <v>0.36936</v>
      </c>
      <c r="H65" s="13">
        <v>0.36936</v>
      </c>
      <c r="I65" s="13">
        <v>0</v>
      </c>
      <c r="J65" s="13">
        <v>0</v>
      </c>
      <c r="K65" s="13">
        <v>0</v>
      </c>
    </row>
    <row r="66" ht="22.8" customHeight="1" spans="1:11">
      <c r="A66" s="21" t="s">
        <v>186</v>
      </c>
      <c r="B66" s="21" t="s">
        <v>190</v>
      </c>
      <c r="C66" s="21" t="s">
        <v>190</v>
      </c>
      <c r="D66" s="17" t="s">
        <v>273</v>
      </c>
      <c r="E66" s="5" t="s">
        <v>292</v>
      </c>
      <c r="F66" s="6">
        <v>0.36936</v>
      </c>
      <c r="G66" s="6">
        <v>0.36936</v>
      </c>
      <c r="H66" s="19">
        <v>0.36936</v>
      </c>
      <c r="I66" s="19"/>
      <c r="J66" s="19"/>
      <c r="K66" s="19"/>
    </row>
    <row r="67" ht="22.8" customHeight="1" spans="1:11">
      <c r="A67" s="4" t="s">
        <v>193</v>
      </c>
      <c r="B67" s="4"/>
      <c r="C67" s="4"/>
      <c r="D67" s="14" t="s">
        <v>293</v>
      </c>
      <c r="E67" s="14" t="s">
        <v>274</v>
      </c>
      <c r="F67" s="13">
        <v>3.50892</v>
      </c>
      <c r="G67" s="13">
        <v>3.50892</v>
      </c>
      <c r="H67" s="13">
        <v>3.50892</v>
      </c>
      <c r="I67" s="13">
        <v>0</v>
      </c>
      <c r="J67" s="13">
        <v>0</v>
      </c>
      <c r="K67" s="13">
        <v>0</v>
      </c>
    </row>
    <row r="68" ht="22.8" customHeight="1" spans="1:11">
      <c r="A68" s="4" t="s">
        <v>193</v>
      </c>
      <c r="B68" s="32" t="s">
        <v>194</v>
      </c>
      <c r="C68" s="4"/>
      <c r="D68" s="14" t="s">
        <v>294</v>
      </c>
      <c r="E68" s="14" t="s">
        <v>275</v>
      </c>
      <c r="F68" s="13">
        <v>3.50892</v>
      </c>
      <c r="G68" s="13">
        <v>3.50892</v>
      </c>
      <c r="H68" s="13">
        <v>3.50892</v>
      </c>
      <c r="I68" s="13">
        <v>0</v>
      </c>
      <c r="J68" s="13">
        <v>0</v>
      </c>
      <c r="K68" s="13">
        <v>0</v>
      </c>
    </row>
    <row r="69" ht="22.8" customHeight="1" spans="1:11">
      <c r="A69" s="21" t="s">
        <v>193</v>
      </c>
      <c r="B69" s="21" t="s">
        <v>194</v>
      </c>
      <c r="C69" s="21" t="s">
        <v>203</v>
      </c>
      <c r="D69" s="17" t="s">
        <v>295</v>
      </c>
      <c r="E69" s="5" t="s">
        <v>296</v>
      </c>
      <c r="F69" s="6">
        <v>3.50892</v>
      </c>
      <c r="G69" s="6">
        <v>3.50892</v>
      </c>
      <c r="H69" s="19">
        <v>3.50892</v>
      </c>
      <c r="I69" s="19"/>
      <c r="J69" s="19"/>
      <c r="K69" s="19"/>
    </row>
    <row r="70" ht="22.8" customHeight="1" spans="1:11">
      <c r="A70" s="4" t="s">
        <v>202</v>
      </c>
      <c r="B70" s="4"/>
      <c r="C70" s="4"/>
      <c r="D70" s="14" t="s">
        <v>297</v>
      </c>
      <c r="E70" s="14" t="s">
        <v>281</v>
      </c>
      <c r="F70" s="13">
        <v>4.43232</v>
      </c>
      <c r="G70" s="13">
        <v>4.43232</v>
      </c>
      <c r="H70" s="13">
        <v>4.43232</v>
      </c>
      <c r="I70" s="13">
        <v>0</v>
      </c>
      <c r="J70" s="13">
        <v>0</v>
      </c>
      <c r="K70" s="13">
        <v>0</v>
      </c>
    </row>
    <row r="71" ht="22.8" customHeight="1" spans="1:11">
      <c r="A71" s="4" t="s">
        <v>202</v>
      </c>
      <c r="B71" s="32" t="s">
        <v>203</v>
      </c>
      <c r="C71" s="4"/>
      <c r="D71" s="14" t="s">
        <v>298</v>
      </c>
      <c r="E71" s="14" t="s">
        <v>282</v>
      </c>
      <c r="F71" s="13">
        <v>4.43232</v>
      </c>
      <c r="G71" s="13">
        <v>4.43232</v>
      </c>
      <c r="H71" s="13">
        <v>4.43232</v>
      </c>
      <c r="I71" s="13">
        <v>0</v>
      </c>
      <c r="J71" s="13">
        <v>0</v>
      </c>
      <c r="K71" s="13">
        <v>0</v>
      </c>
    </row>
    <row r="72" ht="22.8" customHeight="1" spans="1:11">
      <c r="A72" s="21" t="s">
        <v>202</v>
      </c>
      <c r="B72" s="21" t="s">
        <v>203</v>
      </c>
      <c r="C72" s="21" t="s">
        <v>183</v>
      </c>
      <c r="D72" s="17" t="s">
        <v>283</v>
      </c>
      <c r="E72" s="5" t="s">
        <v>299</v>
      </c>
      <c r="F72" s="6">
        <v>4.43232</v>
      </c>
      <c r="G72" s="6">
        <v>4.43232</v>
      </c>
      <c r="H72" s="19">
        <v>4.43232</v>
      </c>
      <c r="I72" s="19"/>
      <c r="J72" s="19"/>
      <c r="K72" s="19"/>
    </row>
    <row r="73" ht="22.8" customHeight="1" spans="1:11">
      <c r="A73" s="5"/>
      <c r="B73" s="5"/>
      <c r="C73" s="5"/>
      <c r="D73" s="18" t="s">
        <v>163</v>
      </c>
      <c r="E73" s="18" t="s">
        <v>164</v>
      </c>
      <c r="F73" s="13">
        <v>78.11522</v>
      </c>
      <c r="G73" s="13">
        <v>78.11522</v>
      </c>
      <c r="H73" s="13">
        <v>73.57922</v>
      </c>
      <c r="I73" s="13">
        <v>0</v>
      </c>
      <c r="J73" s="13">
        <v>4.536</v>
      </c>
      <c r="K73" s="13">
        <v>0</v>
      </c>
    </row>
    <row r="74" ht="22.8" customHeight="1" spans="1:11">
      <c r="A74" s="4" t="s">
        <v>197</v>
      </c>
      <c r="B74" s="4"/>
      <c r="C74" s="4"/>
      <c r="D74" s="14" t="s">
        <v>284</v>
      </c>
      <c r="E74" s="14" t="s">
        <v>277</v>
      </c>
      <c r="F74" s="13">
        <v>58.0761</v>
      </c>
      <c r="G74" s="13">
        <v>58.0761</v>
      </c>
      <c r="H74" s="13">
        <v>53.5401</v>
      </c>
      <c r="I74" s="13">
        <v>0</v>
      </c>
      <c r="J74" s="13">
        <v>4.536</v>
      </c>
      <c r="K74" s="13">
        <v>0</v>
      </c>
    </row>
    <row r="75" ht="22.8" customHeight="1" spans="1:11">
      <c r="A75" s="4" t="s">
        <v>197</v>
      </c>
      <c r="B75" s="32" t="s">
        <v>183</v>
      </c>
      <c r="C75" s="4"/>
      <c r="D75" s="14" t="s">
        <v>285</v>
      </c>
      <c r="E75" s="14" t="s">
        <v>278</v>
      </c>
      <c r="F75" s="13">
        <v>58.0761</v>
      </c>
      <c r="G75" s="13">
        <v>58.0761</v>
      </c>
      <c r="H75" s="13">
        <v>53.5401</v>
      </c>
      <c r="I75" s="13">
        <v>0</v>
      </c>
      <c r="J75" s="13">
        <v>4.536</v>
      </c>
      <c r="K75" s="13">
        <v>0</v>
      </c>
    </row>
    <row r="76" ht="22.8" customHeight="1" spans="1:11">
      <c r="A76" s="21" t="s">
        <v>197</v>
      </c>
      <c r="B76" s="21" t="s">
        <v>183</v>
      </c>
      <c r="C76" s="21" t="s">
        <v>208</v>
      </c>
      <c r="D76" s="17" t="s">
        <v>286</v>
      </c>
      <c r="E76" s="5" t="s">
        <v>287</v>
      </c>
      <c r="F76" s="6">
        <v>58.0761</v>
      </c>
      <c r="G76" s="6">
        <v>58.0761</v>
      </c>
      <c r="H76" s="19">
        <v>53.5401</v>
      </c>
      <c r="I76" s="19"/>
      <c r="J76" s="19">
        <v>4.536</v>
      </c>
      <c r="K76" s="19"/>
    </row>
    <row r="77" ht="22.8" customHeight="1" spans="1:11">
      <c r="A77" s="4" t="s">
        <v>186</v>
      </c>
      <c r="B77" s="4"/>
      <c r="C77" s="4"/>
      <c r="D77" s="14" t="s">
        <v>288</v>
      </c>
      <c r="E77" s="14" t="s">
        <v>289</v>
      </c>
      <c r="F77" s="13">
        <v>10.77372</v>
      </c>
      <c r="G77" s="13">
        <v>10.77372</v>
      </c>
      <c r="H77" s="13">
        <v>10.77372</v>
      </c>
      <c r="I77" s="13">
        <v>0</v>
      </c>
      <c r="J77" s="13">
        <v>0</v>
      </c>
      <c r="K77" s="13">
        <v>0</v>
      </c>
    </row>
    <row r="78" ht="22.8" customHeight="1" spans="1:11">
      <c r="A78" s="4" t="s">
        <v>186</v>
      </c>
      <c r="B78" s="32" t="s">
        <v>187</v>
      </c>
      <c r="C78" s="4"/>
      <c r="D78" s="14" t="s">
        <v>290</v>
      </c>
      <c r="E78" s="14" t="s">
        <v>270</v>
      </c>
      <c r="F78" s="13">
        <v>10.342771</v>
      </c>
      <c r="G78" s="13">
        <v>10.342771</v>
      </c>
      <c r="H78" s="13">
        <v>10.342771</v>
      </c>
      <c r="I78" s="13">
        <v>0</v>
      </c>
      <c r="J78" s="13">
        <v>0</v>
      </c>
      <c r="K78" s="13">
        <v>0</v>
      </c>
    </row>
    <row r="79" ht="22.8" customHeight="1" spans="1:11">
      <c r="A79" s="21" t="s">
        <v>186</v>
      </c>
      <c r="B79" s="21" t="s">
        <v>187</v>
      </c>
      <c r="C79" s="21" t="s">
        <v>187</v>
      </c>
      <c r="D79" s="17" t="s">
        <v>272</v>
      </c>
      <c r="E79" s="5" t="s">
        <v>271</v>
      </c>
      <c r="F79" s="6">
        <v>6.895181</v>
      </c>
      <c r="G79" s="6">
        <v>6.895181</v>
      </c>
      <c r="H79" s="19">
        <v>6.895181</v>
      </c>
      <c r="I79" s="19"/>
      <c r="J79" s="19"/>
      <c r="K79" s="19"/>
    </row>
    <row r="80" ht="22.8" customHeight="1" spans="1:11">
      <c r="A80" s="21" t="s">
        <v>186</v>
      </c>
      <c r="B80" s="21" t="s">
        <v>187</v>
      </c>
      <c r="C80" s="21" t="s">
        <v>211</v>
      </c>
      <c r="D80" s="17" t="s">
        <v>300</v>
      </c>
      <c r="E80" s="5" t="s">
        <v>301</v>
      </c>
      <c r="F80" s="6">
        <v>3.44759</v>
      </c>
      <c r="G80" s="6">
        <v>3.44759</v>
      </c>
      <c r="H80" s="19">
        <v>3.44759</v>
      </c>
      <c r="I80" s="19"/>
      <c r="J80" s="19"/>
      <c r="K80" s="19"/>
    </row>
    <row r="81" ht="22.8" customHeight="1" spans="1:11">
      <c r="A81" s="4" t="s">
        <v>186</v>
      </c>
      <c r="B81" s="32" t="s">
        <v>190</v>
      </c>
      <c r="C81" s="4"/>
      <c r="D81" s="14" t="s">
        <v>291</v>
      </c>
      <c r="E81" s="14" t="s">
        <v>192</v>
      </c>
      <c r="F81" s="13">
        <v>0.430949</v>
      </c>
      <c r="G81" s="13">
        <v>0.430949</v>
      </c>
      <c r="H81" s="13">
        <v>0.430949</v>
      </c>
      <c r="I81" s="13">
        <v>0</v>
      </c>
      <c r="J81" s="13">
        <v>0</v>
      </c>
      <c r="K81" s="13">
        <v>0</v>
      </c>
    </row>
    <row r="82" ht="22.8" customHeight="1" spans="1:11">
      <c r="A82" s="21" t="s">
        <v>186</v>
      </c>
      <c r="B82" s="21" t="s">
        <v>190</v>
      </c>
      <c r="C82" s="21" t="s">
        <v>190</v>
      </c>
      <c r="D82" s="17" t="s">
        <v>273</v>
      </c>
      <c r="E82" s="5" t="s">
        <v>292</v>
      </c>
      <c r="F82" s="6">
        <v>0.430949</v>
      </c>
      <c r="G82" s="6">
        <v>0.430949</v>
      </c>
      <c r="H82" s="19">
        <v>0.430949</v>
      </c>
      <c r="I82" s="19"/>
      <c r="J82" s="19"/>
      <c r="K82" s="19"/>
    </row>
    <row r="83" ht="22.8" customHeight="1" spans="1:11">
      <c r="A83" s="4" t="s">
        <v>193</v>
      </c>
      <c r="B83" s="4"/>
      <c r="C83" s="4"/>
      <c r="D83" s="14" t="s">
        <v>293</v>
      </c>
      <c r="E83" s="14" t="s">
        <v>274</v>
      </c>
      <c r="F83" s="13">
        <v>4.094014</v>
      </c>
      <c r="G83" s="13">
        <v>4.094014</v>
      </c>
      <c r="H83" s="13">
        <v>4.094014</v>
      </c>
      <c r="I83" s="13">
        <v>0</v>
      </c>
      <c r="J83" s="13">
        <v>0</v>
      </c>
      <c r="K83" s="13">
        <v>0</v>
      </c>
    </row>
    <row r="84" ht="22.8" customHeight="1" spans="1:11">
      <c r="A84" s="4" t="s">
        <v>193</v>
      </c>
      <c r="B84" s="32" t="s">
        <v>194</v>
      </c>
      <c r="C84" s="4"/>
      <c r="D84" s="14" t="s">
        <v>294</v>
      </c>
      <c r="E84" s="14" t="s">
        <v>275</v>
      </c>
      <c r="F84" s="13">
        <v>4.094014</v>
      </c>
      <c r="G84" s="13">
        <v>4.094014</v>
      </c>
      <c r="H84" s="13">
        <v>4.094014</v>
      </c>
      <c r="I84" s="13">
        <v>0</v>
      </c>
      <c r="J84" s="13">
        <v>0</v>
      </c>
      <c r="K84" s="13">
        <v>0</v>
      </c>
    </row>
    <row r="85" ht="22.8" customHeight="1" spans="1:11">
      <c r="A85" s="21" t="s">
        <v>193</v>
      </c>
      <c r="B85" s="21" t="s">
        <v>194</v>
      </c>
      <c r="C85" s="21" t="s">
        <v>183</v>
      </c>
      <c r="D85" s="17" t="s">
        <v>276</v>
      </c>
      <c r="E85" s="5" t="s">
        <v>302</v>
      </c>
      <c r="F85" s="6">
        <v>4.094014</v>
      </c>
      <c r="G85" s="6">
        <v>4.094014</v>
      </c>
      <c r="H85" s="19">
        <v>4.094014</v>
      </c>
      <c r="I85" s="19"/>
      <c r="J85" s="19"/>
      <c r="K85" s="19"/>
    </row>
    <row r="86" ht="22.8" customHeight="1" spans="1:11">
      <c r="A86" s="4" t="s">
        <v>202</v>
      </c>
      <c r="B86" s="4"/>
      <c r="C86" s="4"/>
      <c r="D86" s="14" t="s">
        <v>297</v>
      </c>
      <c r="E86" s="14" t="s">
        <v>281</v>
      </c>
      <c r="F86" s="13">
        <v>5.171386</v>
      </c>
      <c r="G86" s="13">
        <v>5.171386</v>
      </c>
      <c r="H86" s="13">
        <v>5.171386</v>
      </c>
      <c r="I86" s="13">
        <v>0</v>
      </c>
      <c r="J86" s="13">
        <v>0</v>
      </c>
      <c r="K86" s="13">
        <v>0</v>
      </c>
    </row>
    <row r="87" ht="22.8" customHeight="1" spans="1:11">
      <c r="A87" s="4" t="s">
        <v>202</v>
      </c>
      <c r="B87" s="32" t="s">
        <v>203</v>
      </c>
      <c r="C87" s="4"/>
      <c r="D87" s="14" t="s">
        <v>298</v>
      </c>
      <c r="E87" s="14" t="s">
        <v>282</v>
      </c>
      <c r="F87" s="13">
        <v>5.171386</v>
      </c>
      <c r="G87" s="13">
        <v>5.171386</v>
      </c>
      <c r="H87" s="13">
        <v>5.171386</v>
      </c>
      <c r="I87" s="13">
        <v>0</v>
      </c>
      <c r="J87" s="13">
        <v>0</v>
      </c>
      <c r="K87" s="13">
        <v>0</v>
      </c>
    </row>
    <row r="88" ht="22.8" customHeight="1" spans="1:11">
      <c r="A88" s="21" t="s">
        <v>202</v>
      </c>
      <c r="B88" s="21" t="s">
        <v>203</v>
      </c>
      <c r="C88" s="21" t="s">
        <v>183</v>
      </c>
      <c r="D88" s="17" t="s">
        <v>283</v>
      </c>
      <c r="E88" s="5" t="s">
        <v>299</v>
      </c>
      <c r="F88" s="6">
        <v>5.171386</v>
      </c>
      <c r="G88" s="6">
        <v>5.171386</v>
      </c>
      <c r="H88" s="19">
        <v>5.171386</v>
      </c>
      <c r="I88" s="19"/>
      <c r="J88" s="19"/>
      <c r="K88" s="19"/>
    </row>
    <row r="89" ht="22.8" customHeight="1" spans="1:11">
      <c r="A89" s="5"/>
      <c r="B89" s="5"/>
      <c r="C89" s="5"/>
      <c r="D89" s="18" t="s">
        <v>165</v>
      </c>
      <c r="E89" s="18" t="s">
        <v>166</v>
      </c>
      <c r="F89" s="13">
        <v>113.366574</v>
      </c>
      <c r="G89" s="13">
        <v>113.366574</v>
      </c>
      <c r="H89" s="13">
        <v>101.186574</v>
      </c>
      <c r="I89" s="13">
        <v>0</v>
      </c>
      <c r="J89" s="13">
        <v>12.18</v>
      </c>
      <c r="K89" s="13">
        <v>0</v>
      </c>
    </row>
    <row r="90" ht="22.8" customHeight="1" spans="1:11">
      <c r="A90" s="4" t="s">
        <v>197</v>
      </c>
      <c r="B90" s="4"/>
      <c r="C90" s="4"/>
      <c r="D90" s="14" t="s">
        <v>284</v>
      </c>
      <c r="E90" s="14" t="s">
        <v>277</v>
      </c>
      <c r="F90" s="13">
        <v>89.2839</v>
      </c>
      <c r="G90" s="13">
        <v>89.2839</v>
      </c>
      <c r="H90" s="13">
        <v>77.1039</v>
      </c>
      <c r="I90" s="13">
        <v>0</v>
      </c>
      <c r="J90" s="13">
        <v>12.18</v>
      </c>
      <c r="K90" s="13">
        <v>0</v>
      </c>
    </row>
    <row r="91" ht="22.8" customHeight="1" spans="1:11">
      <c r="A91" s="4" t="s">
        <v>197</v>
      </c>
      <c r="B91" s="32" t="s">
        <v>183</v>
      </c>
      <c r="C91" s="4"/>
      <c r="D91" s="14" t="s">
        <v>285</v>
      </c>
      <c r="E91" s="14" t="s">
        <v>278</v>
      </c>
      <c r="F91" s="13">
        <v>89.2839</v>
      </c>
      <c r="G91" s="13">
        <v>89.2839</v>
      </c>
      <c r="H91" s="13">
        <v>77.1039</v>
      </c>
      <c r="I91" s="13">
        <v>0</v>
      </c>
      <c r="J91" s="13">
        <v>12.18</v>
      </c>
      <c r="K91" s="13">
        <v>0</v>
      </c>
    </row>
    <row r="92" ht="22.8" customHeight="1" spans="1:11">
      <c r="A92" s="21" t="s">
        <v>197</v>
      </c>
      <c r="B92" s="21" t="s">
        <v>183</v>
      </c>
      <c r="C92" s="21" t="s">
        <v>208</v>
      </c>
      <c r="D92" s="17" t="s">
        <v>286</v>
      </c>
      <c r="E92" s="5" t="s">
        <v>287</v>
      </c>
      <c r="F92" s="6">
        <v>89.2839</v>
      </c>
      <c r="G92" s="6">
        <v>89.2839</v>
      </c>
      <c r="H92" s="19">
        <v>77.1039</v>
      </c>
      <c r="I92" s="19"/>
      <c r="J92" s="19">
        <v>12.18</v>
      </c>
      <c r="K92" s="19"/>
    </row>
    <row r="93" ht="22.8" customHeight="1" spans="1:11">
      <c r="A93" s="4" t="s">
        <v>186</v>
      </c>
      <c r="B93" s="4"/>
      <c r="C93" s="4"/>
      <c r="D93" s="14" t="s">
        <v>288</v>
      </c>
      <c r="E93" s="14" t="s">
        <v>289</v>
      </c>
      <c r="F93" s="13">
        <v>10.633908</v>
      </c>
      <c r="G93" s="13">
        <v>10.633908</v>
      </c>
      <c r="H93" s="13">
        <v>10.633908</v>
      </c>
      <c r="I93" s="13">
        <v>0</v>
      </c>
      <c r="J93" s="13">
        <v>0</v>
      </c>
      <c r="K93" s="13">
        <v>0</v>
      </c>
    </row>
    <row r="94" ht="22.8" customHeight="1" spans="1:11">
      <c r="A94" s="4" t="s">
        <v>186</v>
      </c>
      <c r="B94" s="32" t="s">
        <v>187</v>
      </c>
      <c r="C94" s="4"/>
      <c r="D94" s="14" t="s">
        <v>290</v>
      </c>
      <c r="E94" s="14" t="s">
        <v>270</v>
      </c>
      <c r="F94" s="13">
        <v>10.008384</v>
      </c>
      <c r="G94" s="13">
        <v>10.008384</v>
      </c>
      <c r="H94" s="13">
        <v>10.008384</v>
      </c>
      <c r="I94" s="13">
        <v>0</v>
      </c>
      <c r="J94" s="13">
        <v>0</v>
      </c>
      <c r="K94" s="13">
        <v>0</v>
      </c>
    </row>
    <row r="95" ht="22.8" customHeight="1" spans="1:11">
      <c r="A95" s="21" t="s">
        <v>186</v>
      </c>
      <c r="B95" s="21" t="s">
        <v>187</v>
      </c>
      <c r="C95" s="21" t="s">
        <v>187</v>
      </c>
      <c r="D95" s="17" t="s">
        <v>272</v>
      </c>
      <c r="E95" s="5" t="s">
        <v>271</v>
      </c>
      <c r="F95" s="6">
        <v>10.008384</v>
      </c>
      <c r="G95" s="6">
        <v>10.008384</v>
      </c>
      <c r="H95" s="19">
        <v>10.008384</v>
      </c>
      <c r="I95" s="19"/>
      <c r="J95" s="19"/>
      <c r="K95" s="19"/>
    </row>
    <row r="96" ht="22.8" customHeight="1" spans="1:11">
      <c r="A96" s="4" t="s">
        <v>186</v>
      </c>
      <c r="B96" s="32" t="s">
        <v>190</v>
      </c>
      <c r="C96" s="4"/>
      <c r="D96" s="14" t="s">
        <v>291</v>
      </c>
      <c r="E96" s="14" t="s">
        <v>192</v>
      </c>
      <c r="F96" s="13">
        <v>0.625524</v>
      </c>
      <c r="G96" s="13">
        <v>0.625524</v>
      </c>
      <c r="H96" s="13">
        <v>0.625524</v>
      </c>
      <c r="I96" s="13">
        <v>0</v>
      </c>
      <c r="J96" s="13">
        <v>0</v>
      </c>
      <c r="K96" s="13">
        <v>0</v>
      </c>
    </row>
    <row r="97" ht="22.8" customHeight="1" spans="1:11">
      <c r="A97" s="21" t="s">
        <v>186</v>
      </c>
      <c r="B97" s="21" t="s">
        <v>190</v>
      </c>
      <c r="C97" s="21" t="s">
        <v>190</v>
      </c>
      <c r="D97" s="17" t="s">
        <v>273</v>
      </c>
      <c r="E97" s="5" t="s">
        <v>292</v>
      </c>
      <c r="F97" s="6">
        <v>0.625524</v>
      </c>
      <c r="G97" s="6">
        <v>0.625524</v>
      </c>
      <c r="H97" s="19">
        <v>0.625524</v>
      </c>
      <c r="I97" s="19"/>
      <c r="J97" s="19"/>
      <c r="K97" s="19"/>
    </row>
    <row r="98" ht="22.8" customHeight="1" spans="1:11">
      <c r="A98" s="4" t="s">
        <v>193</v>
      </c>
      <c r="B98" s="4"/>
      <c r="C98" s="4"/>
      <c r="D98" s="14" t="s">
        <v>293</v>
      </c>
      <c r="E98" s="14" t="s">
        <v>274</v>
      </c>
      <c r="F98" s="13">
        <v>5.942478</v>
      </c>
      <c r="G98" s="13">
        <v>5.942478</v>
      </c>
      <c r="H98" s="13">
        <v>5.942478</v>
      </c>
      <c r="I98" s="13">
        <v>0</v>
      </c>
      <c r="J98" s="13">
        <v>0</v>
      </c>
      <c r="K98" s="13">
        <v>0</v>
      </c>
    </row>
    <row r="99" ht="22.8" customHeight="1" spans="1:11">
      <c r="A99" s="4" t="s">
        <v>193</v>
      </c>
      <c r="B99" s="32" t="s">
        <v>194</v>
      </c>
      <c r="C99" s="4"/>
      <c r="D99" s="14" t="s">
        <v>294</v>
      </c>
      <c r="E99" s="14" t="s">
        <v>275</v>
      </c>
      <c r="F99" s="13">
        <v>5.942478</v>
      </c>
      <c r="G99" s="13">
        <v>5.942478</v>
      </c>
      <c r="H99" s="13">
        <v>5.942478</v>
      </c>
      <c r="I99" s="13">
        <v>0</v>
      </c>
      <c r="J99" s="13">
        <v>0</v>
      </c>
      <c r="K99" s="13">
        <v>0</v>
      </c>
    </row>
    <row r="100" ht="22.8" customHeight="1" spans="1:11">
      <c r="A100" s="21" t="s">
        <v>193</v>
      </c>
      <c r="B100" s="21" t="s">
        <v>194</v>
      </c>
      <c r="C100" s="21" t="s">
        <v>203</v>
      </c>
      <c r="D100" s="17" t="s">
        <v>295</v>
      </c>
      <c r="E100" s="5" t="s">
        <v>296</v>
      </c>
      <c r="F100" s="6">
        <v>5.942478</v>
      </c>
      <c r="G100" s="6">
        <v>5.942478</v>
      </c>
      <c r="H100" s="19">
        <v>5.942478</v>
      </c>
      <c r="I100" s="19"/>
      <c r="J100" s="19"/>
      <c r="K100" s="19"/>
    </row>
    <row r="101" ht="22.8" customHeight="1" spans="1:11">
      <c r="A101" s="4" t="s">
        <v>202</v>
      </c>
      <c r="B101" s="4"/>
      <c r="C101" s="4"/>
      <c r="D101" s="14" t="s">
        <v>297</v>
      </c>
      <c r="E101" s="14" t="s">
        <v>281</v>
      </c>
      <c r="F101" s="13">
        <v>7.506288</v>
      </c>
      <c r="G101" s="13">
        <v>7.506288</v>
      </c>
      <c r="H101" s="13">
        <v>7.506288</v>
      </c>
      <c r="I101" s="13">
        <v>0</v>
      </c>
      <c r="J101" s="13">
        <v>0</v>
      </c>
      <c r="K101" s="13">
        <v>0</v>
      </c>
    </row>
    <row r="102" ht="22.8" customHeight="1" spans="1:11">
      <c r="A102" s="4" t="s">
        <v>202</v>
      </c>
      <c r="B102" s="32" t="s">
        <v>203</v>
      </c>
      <c r="C102" s="4"/>
      <c r="D102" s="14" t="s">
        <v>298</v>
      </c>
      <c r="E102" s="14" t="s">
        <v>282</v>
      </c>
      <c r="F102" s="13">
        <v>7.506288</v>
      </c>
      <c r="G102" s="13">
        <v>7.506288</v>
      </c>
      <c r="H102" s="13">
        <v>7.506288</v>
      </c>
      <c r="I102" s="13">
        <v>0</v>
      </c>
      <c r="J102" s="13">
        <v>0</v>
      </c>
      <c r="K102" s="13">
        <v>0</v>
      </c>
    </row>
    <row r="103" ht="22.8" customHeight="1" spans="1:11">
      <c r="A103" s="21" t="s">
        <v>202</v>
      </c>
      <c r="B103" s="21" t="s">
        <v>203</v>
      </c>
      <c r="C103" s="21" t="s">
        <v>183</v>
      </c>
      <c r="D103" s="17" t="s">
        <v>283</v>
      </c>
      <c r="E103" s="5" t="s">
        <v>299</v>
      </c>
      <c r="F103" s="6">
        <v>7.506288</v>
      </c>
      <c r="G103" s="6">
        <v>7.506288</v>
      </c>
      <c r="H103" s="19">
        <v>7.506288</v>
      </c>
      <c r="I103" s="19"/>
      <c r="J103" s="19"/>
      <c r="K103" s="19"/>
    </row>
    <row r="104" ht="22.8" customHeight="1" spans="1:11">
      <c r="A104" s="5"/>
      <c r="B104" s="5"/>
      <c r="C104" s="5"/>
      <c r="D104" s="18" t="s">
        <v>167</v>
      </c>
      <c r="E104" s="18" t="s">
        <v>168</v>
      </c>
      <c r="F104" s="13">
        <v>104.02761</v>
      </c>
      <c r="G104" s="13">
        <v>94.02761</v>
      </c>
      <c r="H104" s="13">
        <v>82.14761</v>
      </c>
      <c r="I104" s="13">
        <v>0</v>
      </c>
      <c r="J104" s="13">
        <v>11.88</v>
      </c>
      <c r="K104" s="13">
        <v>10</v>
      </c>
    </row>
    <row r="105" ht="22.8" customHeight="1" spans="1:11">
      <c r="A105" s="4" t="s">
        <v>197</v>
      </c>
      <c r="B105" s="4"/>
      <c r="C105" s="4"/>
      <c r="D105" s="14" t="s">
        <v>284</v>
      </c>
      <c r="E105" s="14" t="s">
        <v>277</v>
      </c>
      <c r="F105" s="13">
        <v>83.9283</v>
      </c>
      <c r="G105" s="13">
        <v>73.9283</v>
      </c>
      <c r="H105" s="13">
        <v>62.0483</v>
      </c>
      <c r="I105" s="13">
        <v>0</v>
      </c>
      <c r="J105" s="13">
        <v>11.88</v>
      </c>
      <c r="K105" s="13">
        <v>10</v>
      </c>
    </row>
    <row r="106" ht="22.8" customHeight="1" spans="1:11">
      <c r="A106" s="4" t="s">
        <v>197</v>
      </c>
      <c r="B106" s="32" t="s">
        <v>183</v>
      </c>
      <c r="C106" s="4"/>
      <c r="D106" s="14" t="s">
        <v>285</v>
      </c>
      <c r="E106" s="14" t="s">
        <v>278</v>
      </c>
      <c r="F106" s="13">
        <v>83.9283</v>
      </c>
      <c r="G106" s="13">
        <v>73.9283</v>
      </c>
      <c r="H106" s="13">
        <v>62.0483</v>
      </c>
      <c r="I106" s="13">
        <v>0</v>
      </c>
      <c r="J106" s="13">
        <v>11.88</v>
      </c>
      <c r="K106" s="13">
        <v>10</v>
      </c>
    </row>
    <row r="107" ht="22.8" customHeight="1" spans="1:11">
      <c r="A107" s="21" t="s">
        <v>197</v>
      </c>
      <c r="B107" s="21" t="s">
        <v>183</v>
      </c>
      <c r="C107" s="21" t="s">
        <v>208</v>
      </c>
      <c r="D107" s="17" t="s">
        <v>286</v>
      </c>
      <c r="E107" s="5" t="s">
        <v>287</v>
      </c>
      <c r="F107" s="6">
        <v>73.9283</v>
      </c>
      <c r="G107" s="6">
        <v>73.9283</v>
      </c>
      <c r="H107" s="19">
        <v>62.0483</v>
      </c>
      <c r="I107" s="19"/>
      <c r="J107" s="19">
        <v>11.88</v>
      </c>
      <c r="K107" s="19"/>
    </row>
    <row r="108" ht="22.8" customHeight="1" spans="1:11">
      <c r="A108" s="21" t="s">
        <v>197</v>
      </c>
      <c r="B108" s="21" t="s">
        <v>183</v>
      </c>
      <c r="C108" s="21" t="s">
        <v>214</v>
      </c>
      <c r="D108" s="17" t="s">
        <v>303</v>
      </c>
      <c r="E108" s="5" t="s">
        <v>304</v>
      </c>
      <c r="F108" s="6">
        <v>10</v>
      </c>
      <c r="G108" s="6"/>
      <c r="H108" s="19"/>
      <c r="I108" s="19"/>
      <c r="J108" s="19"/>
      <c r="K108" s="19">
        <v>10</v>
      </c>
    </row>
    <row r="109" ht="22.8" customHeight="1" spans="1:11">
      <c r="A109" s="4" t="s">
        <v>186</v>
      </c>
      <c r="B109" s="4"/>
      <c r="C109" s="4"/>
      <c r="D109" s="14" t="s">
        <v>288</v>
      </c>
      <c r="E109" s="14" t="s">
        <v>289</v>
      </c>
      <c r="F109" s="13">
        <v>8.87502</v>
      </c>
      <c r="G109" s="13">
        <v>8.87502</v>
      </c>
      <c r="H109" s="13">
        <v>8.87502</v>
      </c>
      <c r="I109" s="13">
        <v>0</v>
      </c>
      <c r="J109" s="13">
        <v>0</v>
      </c>
      <c r="K109" s="13">
        <v>0</v>
      </c>
    </row>
    <row r="110" ht="22.8" customHeight="1" spans="1:11">
      <c r="A110" s="4" t="s">
        <v>186</v>
      </c>
      <c r="B110" s="32" t="s">
        <v>187</v>
      </c>
      <c r="C110" s="4"/>
      <c r="D110" s="14" t="s">
        <v>290</v>
      </c>
      <c r="E110" s="14" t="s">
        <v>270</v>
      </c>
      <c r="F110" s="13">
        <v>8.35296</v>
      </c>
      <c r="G110" s="13">
        <v>8.35296</v>
      </c>
      <c r="H110" s="13">
        <v>8.35296</v>
      </c>
      <c r="I110" s="13">
        <v>0</v>
      </c>
      <c r="J110" s="13">
        <v>0</v>
      </c>
      <c r="K110" s="13">
        <v>0</v>
      </c>
    </row>
    <row r="111" ht="22.8" customHeight="1" spans="1:11">
      <c r="A111" s="21" t="s">
        <v>186</v>
      </c>
      <c r="B111" s="21" t="s">
        <v>187</v>
      </c>
      <c r="C111" s="21" t="s">
        <v>187</v>
      </c>
      <c r="D111" s="17" t="s">
        <v>272</v>
      </c>
      <c r="E111" s="5" t="s">
        <v>271</v>
      </c>
      <c r="F111" s="6">
        <v>8.35296</v>
      </c>
      <c r="G111" s="6">
        <v>8.35296</v>
      </c>
      <c r="H111" s="19">
        <v>8.35296</v>
      </c>
      <c r="I111" s="19"/>
      <c r="J111" s="19"/>
      <c r="K111" s="19"/>
    </row>
    <row r="112" ht="22.8" customHeight="1" spans="1:11">
      <c r="A112" s="4" t="s">
        <v>186</v>
      </c>
      <c r="B112" s="32" t="s">
        <v>190</v>
      </c>
      <c r="C112" s="4"/>
      <c r="D112" s="14" t="s">
        <v>291</v>
      </c>
      <c r="E112" s="14" t="s">
        <v>192</v>
      </c>
      <c r="F112" s="13">
        <v>0.52206</v>
      </c>
      <c r="G112" s="13">
        <v>0.52206</v>
      </c>
      <c r="H112" s="13">
        <v>0.52206</v>
      </c>
      <c r="I112" s="13">
        <v>0</v>
      </c>
      <c r="J112" s="13">
        <v>0</v>
      </c>
      <c r="K112" s="13">
        <v>0</v>
      </c>
    </row>
    <row r="113" ht="22.8" customHeight="1" spans="1:11">
      <c r="A113" s="21" t="s">
        <v>186</v>
      </c>
      <c r="B113" s="21" t="s">
        <v>190</v>
      </c>
      <c r="C113" s="21" t="s">
        <v>190</v>
      </c>
      <c r="D113" s="17" t="s">
        <v>273</v>
      </c>
      <c r="E113" s="5" t="s">
        <v>292</v>
      </c>
      <c r="F113" s="6">
        <v>0.52206</v>
      </c>
      <c r="G113" s="6">
        <v>0.52206</v>
      </c>
      <c r="H113" s="19">
        <v>0.52206</v>
      </c>
      <c r="I113" s="19"/>
      <c r="J113" s="19"/>
      <c r="K113" s="19"/>
    </row>
    <row r="114" ht="22.8" customHeight="1" spans="1:11">
      <c r="A114" s="4" t="s">
        <v>193</v>
      </c>
      <c r="B114" s="4"/>
      <c r="C114" s="4"/>
      <c r="D114" s="14" t="s">
        <v>293</v>
      </c>
      <c r="E114" s="14" t="s">
        <v>274</v>
      </c>
      <c r="F114" s="13">
        <v>4.95957</v>
      </c>
      <c r="G114" s="13">
        <v>4.95957</v>
      </c>
      <c r="H114" s="13">
        <v>4.95957</v>
      </c>
      <c r="I114" s="13">
        <v>0</v>
      </c>
      <c r="J114" s="13">
        <v>0</v>
      </c>
      <c r="K114" s="13">
        <v>0</v>
      </c>
    </row>
    <row r="115" ht="22.8" customHeight="1" spans="1:11">
      <c r="A115" s="4" t="s">
        <v>193</v>
      </c>
      <c r="B115" s="32" t="s">
        <v>194</v>
      </c>
      <c r="C115" s="4"/>
      <c r="D115" s="14" t="s">
        <v>294</v>
      </c>
      <c r="E115" s="14" t="s">
        <v>275</v>
      </c>
      <c r="F115" s="13">
        <v>4.95957</v>
      </c>
      <c r="G115" s="13">
        <v>4.95957</v>
      </c>
      <c r="H115" s="13">
        <v>4.95957</v>
      </c>
      <c r="I115" s="13">
        <v>0</v>
      </c>
      <c r="J115" s="13">
        <v>0</v>
      </c>
      <c r="K115" s="13">
        <v>0</v>
      </c>
    </row>
    <row r="116" ht="22.8" customHeight="1" spans="1:11">
      <c r="A116" s="21" t="s">
        <v>193</v>
      </c>
      <c r="B116" s="21" t="s">
        <v>194</v>
      </c>
      <c r="C116" s="21" t="s">
        <v>203</v>
      </c>
      <c r="D116" s="17" t="s">
        <v>295</v>
      </c>
      <c r="E116" s="5" t="s">
        <v>296</v>
      </c>
      <c r="F116" s="6">
        <v>4.95957</v>
      </c>
      <c r="G116" s="6">
        <v>4.95957</v>
      </c>
      <c r="H116" s="19">
        <v>4.95957</v>
      </c>
      <c r="I116" s="19"/>
      <c r="J116" s="19"/>
      <c r="K116" s="19"/>
    </row>
    <row r="117" ht="22.8" customHeight="1" spans="1:11">
      <c r="A117" s="4" t="s">
        <v>202</v>
      </c>
      <c r="B117" s="4"/>
      <c r="C117" s="4"/>
      <c r="D117" s="14" t="s">
        <v>297</v>
      </c>
      <c r="E117" s="14" t="s">
        <v>281</v>
      </c>
      <c r="F117" s="13">
        <v>6.26472</v>
      </c>
      <c r="G117" s="13">
        <v>6.26472</v>
      </c>
      <c r="H117" s="13">
        <v>6.26472</v>
      </c>
      <c r="I117" s="13">
        <v>0</v>
      </c>
      <c r="J117" s="13">
        <v>0</v>
      </c>
      <c r="K117" s="13">
        <v>0</v>
      </c>
    </row>
    <row r="118" ht="22.8" customHeight="1" spans="1:11">
      <c r="A118" s="4" t="s">
        <v>202</v>
      </c>
      <c r="B118" s="32" t="s">
        <v>203</v>
      </c>
      <c r="C118" s="4"/>
      <c r="D118" s="14" t="s">
        <v>298</v>
      </c>
      <c r="E118" s="14" t="s">
        <v>282</v>
      </c>
      <c r="F118" s="13">
        <v>6.26472</v>
      </c>
      <c r="G118" s="13">
        <v>6.26472</v>
      </c>
      <c r="H118" s="13">
        <v>6.26472</v>
      </c>
      <c r="I118" s="13">
        <v>0</v>
      </c>
      <c r="J118" s="13">
        <v>0</v>
      </c>
      <c r="K118" s="13">
        <v>0</v>
      </c>
    </row>
    <row r="119" ht="22.8" customHeight="1" spans="1:11">
      <c r="A119" s="21" t="s">
        <v>202</v>
      </c>
      <c r="B119" s="21" t="s">
        <v>203</v>
      </c>
      <c r="C119" s="21" t="s">
        <v>183</v>
      </c>
      <c r="D119" s="17" t="s">
        <v>283</v>
      </c>
      <c r="E119" s="5" t="s">
        <v>299</v>
      </c>
      <c r="F119" s="6">
        <v>6.26472</v>
      </c>
      <c r="G119" s="6">
        <v>6.26472</v>
      </c>
      <c r="H119" s="19">
        <v>6.26472</v>
      </c>
      <c r="I119" s="19"/>
      <c r="J119" s="19"/>
      <c r="K119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2023-02-24T03:13:00Z</dcterms:created>
  <cp:lastPrinted>2023-02-28T03:36:00Z</cp:lastPrinted>
  <dcterms:modified xsi:type="dcterms:W3CDTF">2024-12-08T02:29:23Z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C18FB6C9048646778DB54C1041C6CAF0_13</vt:lpwstr>
  </property>
  <property fmtid="{D5CDD505-2E9C-101B-9397-08002B2CF9AE}" pid="3" name="KSOProductBuildVer">
    <vt:lpwstr>2052-12.1.0.19302</vt:lpwstr>
  </property>
</Properties>
</file>