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92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资金预算汇总表" sheetId="22" r:id="rId23"/>
    <sheet name="22项目支出绩效目标表" sheetId="23" r:id="rId24"/>
    <sheet name="23整体支出绩效目标表" sheetId="24" r:id="rId25"/>
  </sheets>
  <definedNames>
    <definedName name="_xlnm._FilterDatabase" localSheetId="8" hidden="1">'7一般公共预算支出表'!$A$6:$K$36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<sst xmlns="http://schemas.openxmlformats.org/spreadsheetml/2006/main" count="2726" uniqueCount="709">
  <si>
    <t>2023年部门预算公开表</t>
  </si>
  <si>
    <t>单位编码：</t>
  </si>
  <si>
    <t>单位名称：</t>
  </si>
  <si>
    <t>岳阳县农业农村局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</si>
  <si>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</si>
  <si>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</si>
  <si>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</si>
  <si>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</si>
  <si>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</si>
  <si>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</si>
  <si>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</si>
  <si>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</si>
  <si>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</si>
  <si>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</si>
  <si>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</si>
  <si>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</si>
  <si>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</si>
  <si>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</si>
  <si>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</si>
  <si>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</si>
  <si>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</si>
  <si>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</si>
  <si>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</si>
  <si>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</si>
  <si>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</si>
  <si>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</si>
  <si>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</si>
  <si>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</si>
  <si>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</si>
  <si>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</si>
  <si>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单位：419-岳阳县农业农村局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</si>
  <si>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</si>
  <si>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</si>
  <si>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</si>
  <si>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</si>
  <si>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</si>
  <si>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</si>
  <si>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</si>
  <si>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</si>
  <si>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</si>
  <si>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</si>
  <si>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</si>
  <si>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</si>
  <si>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</si>
  <si>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</si>
  <si>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</si>
  <si>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</si>
  <si>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</si>
  <si>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</si>
  <si>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</si>
  <si>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</si>
  <si>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</si>
  <si>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</si>
  <si>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</si>
  <si>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</si>
  <si>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</si>
  <si>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</si>
  <si>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</si>
  <si>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</si>
  <si>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</si>
  <si>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</si>
  <si>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</si>
  <si>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</si>
  <si>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</si>
  <si>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</si>
  <si>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</si>
  <si>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</si>
  <si>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</si>
  <si>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</si>
  <si>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</si>
  <si>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</si>
  <si>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</si>
  <si>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</si>
  <si>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</si>
  <si>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</si>
  <si>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</si>
  <si>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</si>
  <si>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</si>
  <si>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</si>
  <si>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</si>
  <si>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</si>
  <si>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</si>
  <si>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</si>
  <si>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</si>
  <si>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</si>
  <si>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</si>
  <si>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</si>
  <si>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</si>
  <si>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</si>
  <si>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</si>
  <si>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</si>
  <si>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</si>
  <si>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</si>
  <si>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</si>
  <si>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</si>
  <si>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</si>
  <si>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</si>
  <si>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</si>
  <si>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</si>
  <si>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</si>
  <si>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</si>
  <si>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</si>
  <si>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</si>
  <si>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</si>
  <si>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</si>
  <si>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</si>
  <si>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</si>
  <si>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</si>
  <si>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</si>
  <si>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</si>
  <si>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</si>
  <si>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</si>
  <si>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</si>
  <si>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</si>
  <si>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</si>
  <si>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</si>
  <si>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</si>
  <si>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</si>
  <si>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</si>
  <si>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</si>
  <si>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</si>
  <si>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</si>
  <si>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</si>
  <si>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</si>
  <si>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</si>
  <si>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</si>
  <si>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</si>
  <si>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</si>
  <si>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</si>
  <si>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</si>
  <si>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</si>
  <si>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</si>
  <si>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</si>
  <si>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</si>
  <si>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</si>
  <si>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</si>
  <si>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</si>
  <si>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</si>
  <si>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</si>
  <si>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</si>
  <si>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</si>
  <si>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</si>
  <si>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</si>
  <si>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</si>
  <si>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</si>
  <si>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</si>
  <si>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</si>
  <si>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</si>
  <si>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</si>
  <si>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</si>
  <si>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</si>
  <si>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</si>
  <si>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</si>
  <si>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419</t>
  </si>
  <si>
    <t xml:space="preserve">  岳阳县农业农村局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</si>
  <si>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</si>
  <si>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</si>
  <si>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</si>
  <si>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</si>
  <si>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</si>
  <si>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</si>
  <si>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</si>
  <si>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</si>
  <si>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</si>
  <si>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</si>
  <si>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</si>
  <si>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</si>
  <si>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</si>
  <si>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</si>
  <si>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机关事业单位基本养老保险缴费支出</t>
  </si>
  <si>
    <t>99</t>
  </si>
  <si>
    <t>其他社会保障和就业支出</t>
  </si>
  <si>
    <t>210</t>
  </si>
  <si>
    <t>11</t>
  </si>
  <si>
    <t>01</t>
  </si>
  <si>
    <t>行政单位医疗</t>
  </si>
  <si>
    <t>事业单位医疗</t>
  </si>
  <si>
    <t>行政运行</t>
  </si>
  <si>
    <t>213</t>
  </si>
  <si>
    <t>一般行政管理事务</t>
  </si>
  <si>
    <t>科技转化与推广服务</t>
  </si>
  <si>
    <t>病虫害控制</t>
  </si>
  <si>
    <t>农产品质量安全</t>
  </si>
  <si>
    <t>行业业务管理</t>
  </si>
  <si>
    <t>农业生产发展</t>
  </si>
  <si>
    <t>农村合作经济</t>
  </si>
  <si>
    <t>农产品加工与促销</t>
  </si>
  <si>
    <t>农业资源保护修复与利用</t>
  </si>
  <si>
    <t>其他农业农村支出</t>
  </si>
  <si>
    <t>221</t>
  </si>
  <si>
    <t>02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</si>
  <si>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</si>
  <si>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</si>
  <si>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</si>
  <si>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</si>
  <si>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</si>
  <si>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</si>
  <si>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</si>
  <si>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</si>
  <si>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</si>
  <si>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</si>
  <si>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</si>
  <si>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</si>
  <si>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</si>
  <si>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</si>
  <si>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</si>
  <si>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</si>
  <si>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</si>
  <si>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</si>
  <si>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</si>
  <si>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r>
      <rPr>
        <sz val="11"/>
        <color indexed="8"/>
        <rFont val="宋体"/>
        <charset val="134"/>
        <scheme val="minor"/>
      </rPr>
      <t>部门公开表0</t>
    </r>
    <r>
      <rPr>
        <sz val="11"/>
        <color indexed="8"/>
        <rFont val="宋体"/>
        <charset val="134"/>
        <scheme val="minor"/>
      </rPr>
      <t>5</t>
    </r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</si>
  <si>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</si>
  <si>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</si>
  <si>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</si>
  <si>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</si>
  <si>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</si>
  <si>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</si>
  <si>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</si>
  <si>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</si>
  <si>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</si>
  <si>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r>
      <rPr>
        <sz val="11"/>
        <color indexed="8"/>
        <rFont val="宋体"/>
        <charset val="134"/>
        <scheme val="minor"/>
      </rPr>
      <t>部门公开表0</t>
    </r>
    <r>
      <rPr>
        <sz val="11"/>
        <color indexed="8"/>
        <rFont val="宋体"/>
        <charset val="134"/>
        <scheme val="minor"/>
      </rPr>
      <t>6</t>
    </r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</si>
  <si>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</si>
  <si>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</si>
  <si>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</si>
  <si>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</si>
  <si>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</si>
  <si>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</si>
  <si>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</si>
  <si>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</si>
  <si>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</si>
  <si>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</si>
  <si>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</si>
  <si>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r>
      <rPr>
        <sz val="11"/>
        <color indexed="8"/>
        <rFont val="宋体"/>
        <charset val="134"/>
        <scheme val="minor"/>
      </rPr>
      <t>部门公开表0</t>
    </r>
    <r>
      <rPr>
        <sz val="11"/>
        <color indexed="8"/>
        <rFont val="宋体"/>
        <charset val="134"/>
        <scheme val="minor"/>
      </rPr>
      <t>7</t>
    </r>
  </si>
  <si>
    <t>人员经费</t>
  </si>
  <si>
    <t>公用经费</t>
  </si>
  <si>
    <t xml:space="preserve">   社会保障和就业支出</t>
  </si>
  <si>
    <t xml:space="preserve">    行政事业单位养老支出</t>
  </si>
  <si>
    <t xml:space="preserve">    其他社会保障和就业支出</t>
  </si>
  <si>
    <t xml:space="preserve">   卫生健康支出</t>
  </si>
  <si>
    <t xml:space="preserve">    行政事业单位医疗</t>
  </si>
  <si>
    <t>节能环保支出</t>
  </si>
  <si>
    <t>能源管理事务</t>
  </si>
  <si>
    <t>农林水支出</t>
  </si>
  <si>
    <t>农业农村</t>
  </si>
  <si>
    <t xml:space="preserve">   住房保障支出</t>
  </si>
  <si>
    <t>０２</t>
  </si>
  <si>
    <t xml:space="preserve">    住房改革支出</t>
  </si>
  <si>
    <t>部门公开表08</t>
  </si>
  <si>
    <t>单位：419_岳阳县农业农村局（汇总）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</si>
  <si>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</si>
  <si>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</si>
  <si>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</si>
  <si>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</si>
  <si>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</si>
  <si>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</si>
  <si>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</si>
  <si>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</si>
  <si>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</si>
  <si>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</si>
  <si>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</si>
  <si>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</si>
  <si>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</si>
  <si>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</si>
  <si>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</si>
  <si>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</si>
  <si>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</si>
  <si>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</si>
  <si>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</si>
  <si>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</si>
  <si>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</si>
  <si>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</si>
  <si>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</si>
  <si>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</si>
  <si>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医疗费</t>
  </si>
  <si>
    <t>其他工资福利支出</t>
  </si>
  <si>
    <t>302</t>
  </si>
  <si>
    <t>商品和服务支出</t>
  </si>
  <si>
    <t xml:space="preserve">  30201</t>
  </si>
  <si>
    <t xml:space="preserve">  办公费</t>
  </si>
  <si>
    <t xml:space="preserve">  印刷费</t>
  </si>
  <si>
    <t>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</si>
  <si>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</si>
  <si>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</si>
  <si>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</si>
  <si>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</si>
  <si>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邮电费</t>
  </si>
  <si>
    <t xml:space="preserve">  物业管理费</t>
  </si>
  <si>
    <t xml:space="preserve">  30211</t>
  </si>
  <si>
    <t xml:space="preserve">  差旅费</t>
  </si>
  <si>
    <t xml:space="preserve">  维修（护）费</t>
  </si>
  <si>
    <t>租赁费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</si>
  <si>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</si>
  <si>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</si>
  <si>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</si>
  <si>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</si>
  <si>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</si>
  <si>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>专用材料费</t>
  </si>
  <si>
    <t xml:space="preserve">  劳务费</t>
  </si>
  <si>
    <t xml:space="preserve">  委托业务费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</si>
  <si>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</si>
  <si>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</si>
  <si>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</si>
  <si>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</si>
  <si>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</si>
  <si>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</si>
  <si>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</si>
  <si>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注：如本表格为空，则表示本年度未安排此项目。</t>
  </si>
  <si>
    <t>部门公开表09</t>
  </si>
  <si>
    <t>工资奖金津补贴</t>
  </si>
  <si>
    <t>社会保障缴费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</si>
  <si>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</si>
  <si>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</si>
  <si>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</si>
  <si>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</si>
  <si>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</si>
  <si>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</si>
  <si>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</si>
  <si>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</si>
  <si>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</si>
  <si>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</si>
  <si>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</si>
  <si>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</si>
  <si>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</si>
  <si>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</si>
  <si>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</si>
  <si>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r>
      <rPr>
        <sz val="11"/>
        <color indexed="8"/>
        <rFont val="宋体"/>
        <charset val="134"/>
        <scheme val="minor"/>
      </rPr>
      <t>部门公开表1</t>
    </r>
    <r>
      <rPr>
        <sz val="11"/>
        <color indexed="8"/>
        <rFont val="宋体"/>
        <charset val="134"/>
        <scheme val="minor"/>
      </rPr>
      <t>1</t>
    </r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</si>
  <si>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</si>
  <si>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</si>
  <si>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</si>
  <si>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</si>
  <si>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</si>
  <si>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</si>
  <si>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r>
      <rPr>
        <sz val="11"/>
        <color indexed="8"/>
        <rFont val="宋体"/>
        <charset val="134"/>
        <scheme val="minor"/>
      </rPr>
      <t>部门公开表1</t>
    </r>
    <r>
      <rPr>
        <sz val="11"/>
        <color indexed="8"/>
        <rFont val="宋体"/>
        <charset val="134"/>
        <scheme val="minor"/>
      </rPr>
      <t>2</t>
    </r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</si>
  <si>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</si>
  <si>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</si>
  <si>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</si>
  <si>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</si>
  <si>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</si>
  <si>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</si>
  <si>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</si>
  <si>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</si>
  <si>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</si>
  <si>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r>
      <rPr>
        <sz val="11"/>
        <color indexed="8"/>
        <rFont val="宋体"/>
        <charset val="134"/>
        <scheme val="minor"/>
      </rPr>
      <t>部门公开表1</t>
    </r>
    <r>
      <rPr>
        <sz val="11"/>
        <color indexed="8"/>
        <rFont val="宋体"/>
        <charset val="134"/>
        <scheme val="minor"/>
      </rPr>
      <t>3</t>
    </r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</si>
  <si>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</si>
  <si>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</si>
  <si>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</si>
  <si>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</si>
  <si>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</si>
  <si>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</si>
  <si>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</si>
  <si>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</si>
  <si>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</si>
  <si>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</si>
  <si>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r>
      <rPr>
        <sz val="11"/>
        <color indexed="8"/>
        <rFont val="宋体"/>
        <charset val="134"/>
        <scheme val="minor"/>
      </rPr>
      <t>部门公开表1</t>
    </r>
    <r>
      <rPr>
        <sz val="11"/>
        <color indexed="8"/>
        <rFont val="宋体"/>
        <charset val="134"/>
        <scheme val="minor"/>
      </rPr>
      <t>4</t>
    </r>
  </si>
  <si>
    <t>总 计</t>
  </si>
  <si>
    <t>办公费</t>
  </si>
  <si>
    <t>印刷费</t>
  </si>
  <si>
    <t>咨询费</t>
  </si>
  <si>
    <t>水费</t>
  </si>
  <si>
    <t>电费</t>
  </si>
  <si>
    <t>邮电费</t>
  </si>
  <si>
    <t>取暖费</t>
  </si>
  <si>
    <t>物业管理费</t>
  </si>
  <si>
    <t>差旅费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</si>
  <si>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</si>
  <si>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</si>
  <si>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</si>
  <si>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</si>
  <si>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</si>
  <si>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</si>
  <si>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</si>
  <si>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r>
      <rPr>
        <sz val="11"/>
        <color indexed="8"/>
        <rFont val="宋体"/>
        <charset val="134"/>
        <scheme val="minor"/>
      </rPr>
      <t>部门公开表1</t>
    </r>
    <r>
      <rPr>
        <sz val="11"/>
        <color indexed="8"/>
        <rFont val="宋体"/>
        <charset val="134"/>
        <scheme val="minor"/>
      </rPr>
      <t>5</t>
    </r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</si>
  <si>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</si>
  <si>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</si>
  <si>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</si>
  <si>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</si>
  <si>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</si>
  <si>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</si>
  <si>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</si>
  <si>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</si>
  <si>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r>
      <rPr>
        <sz val="11"/>
        <color indexed="8"/>
        <rFont val="宋体"/>
        <charset val="134"/>
        <scheme val="minor"/>
      </rPr>
      <t>部门公开表1</t>
    </r>
    <r>
      <rPr>
        <sz val="11"/>
        <color indexed="8"/>
        <rFont val="宋体"/>
        <charset val="134"/>
        <scheme val="minor"/>
      </rPr>
      <t>6</t>
    </r>
  </si>
  <si>
    <t>本年政府性基金预算支出</t>
  </si>
  <si>
    <r>
      <rPr>
        <sz val="11"/>
        <color indexed="8"/>
        <rFont val="宋体"/>
        <charset val="134"/>
        <scheme val="minor"/>
      </rPr>
      <t>部门公开表1</t>
    </r>
    <r>
      <rPr>
        <sz val="11"/>
        <color indexed="8"/>
        <rFont val="宋体"/>
        <charset val="134"/>
        <scheme val="minor"/>
      </rPr>
      <t>7</t>
    </r>
  </si>
  <si>
    <r>
      <rPr>
        <sz val="11"/>
        <color indexed="8"/>
        <rFont val="宋体"/>
        <charset val="134"/>
        <scheme val="minor"/>
      </rPr>
      <t>部门公开表1</t>
    </r>
    <r>
      <rPr>
        <sz val="11"/>
        <color indexed="8"/>
        <rFont val="宋体"/>
        <charset val="134"/>
        <scheme val="minor"/>
      </rPr>
      <t>8</t>
    </r>
  </si>
  <si>
    <r>
      <rPr>
        <sz val="11"/>
        <color indexed="8"/>
        <rFont val="宋体"/>
        <charset val="134"/>
        <scheme val="minor"/>
      </rPr>
      <t>部门公开表1</t>
    </r>
    <r>
      <rPr>
        <sz val="11"/>
        <color indexed="8"/>
        <rFont val="宋体"/>
        <charset val="134"/>
        <scheme val="minor"/>
      </rPr>
      <t>9</t>
    </r>
  </si>
  <si>
    <t>国有资本经营预算支出表</t>
  </si>
  <si>
    <t>本年国有资本经营预算支出</t>
  </si>
  <si>
    <r>
      <rPr>
        <sz val="11"/>
        <color indexed="8"/>
        <rFont val="宋体"/>
        <charset val="134"/>
        <scheme val="minor"/>
      </rPr>
      <t>部门公开表2</t>
    </r>
    <r>
      <rPr>
        <sz val="11"/>
        <color indexed="8"/>
        <rFont val="宋体"/>
        <charset val="134"/>
        <scheme val="minor"/>
      </rPr>
      <t>0</t>
    </r>
  </si>
  <si>
    <t>本年财政专户管理资金预算支出</t>
  </si>
  <si>
    <r>
      <rPr>
        <sz val="11"/>
        <color indexed="8"/>
        <rFont val="宋体"/>
        <charset val="134"/>
        <scheme val="minor"/>
      </rPr>
      <t>部门公开表2</t>
    </r>
    <r>
      <rPr>
        <sz val="11"/>
        <color indexed="8"/>
        <rFont val="宋体"/>
        <charset val="134"/>
        <scheme val="minor"/>
      </rPr>
      <t>1</t>
    </r>
  </si>
  <si>
    <t>单位名称（专项名称）</t>
  </si>
  <si>
    <t>预算额度</t>
  </si>
  <si>
    <t>预算编制方式</t>
  </si>
  <si>
    <t xml:space="preserve">总计  </t>
  </si>
  <si>
    <t>政府性基金</t>
  </si>
  <si>
    <t>国有资本
经营预算</t>
  </si>
  <si>
    <t>编入部门
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</si>
  <si>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</si>
  <si>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</si>
  <si>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</si>
  <si>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</si>
  <si>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</si>
  <si>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</si>
  <si>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</si>
  <si>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419001</t>
  </si>
  <si>
    <t>粮食高产创建</t>
  </si>
  <si>
    <t>农产品质量安全检查</t>
  </si>
  <si>
    <t>农技推广中心</t>
  </si>
  <si>
    <t>农业局管理工作经费</t>
  </si>
  <si>
    <t>农业劳模</t>
  </si>
  <si>
    <t>农业综合执法</t>
  </si>
  <si>
    <t>新农村建设</t>
  </si>
  <si>
    <t>粮食生产项目</t>
  </si>
  <si>
    <t>省级现代农业产业园</t>
  </si>
  <si>
    <t>“洞庭香米”产业集群项目</t>
  </si>
  <si>
    <t>农产品产地冷藏保鲜项目</t>
  </si>
  <si>
    <t>化肥减量项目</t>
  </si>
  <si>
    <t>贷款贴息项目</t>
  </si>
  <si>
    <t>其他项目</t>
  </si>
  <si>
    <t xml:space="preserve">   419002</t>
  </si>
  <si>
    <t xml:space="preserve">   无害化处理费用及补贴资金</t>
  </si>
  <si>
    <t xml:space="preserve">   419003</t>
  </si>
  <si>
    <t xml:space="preserve">   能源中心专项经费</t>
  </si>
  <si>
    <t xml:space="preserve">   419005</t>
  </si>
  <si>
    <t xml:space="preserve">   会议费</t>
  </si>
  <si>
    <t xml:space="preserve">   农村经营管理</t>
  </si>
  <si>
    <t xml:space="preserve">   农村土地纠纷仲裁</t>
  </si>
  <si>
    <t xml:space="preserve">   农村土地流转中心</t>
  </si>
  <si>
    <t xml:space="preserve">   农村宅基地改革和管理</t>
  </si>
  <si>
    <t xml:space="preserve">   农民合作组织发展</t>
  </si>
  <si>
    <t xml:space="preserve">   419009</t>
  </si>
  <si>
    <t xml:space="preserve">   农机驾驶员培训</t>
  </si>
  <si>
    <t xml:space="preserve">   农机监理</t>
  </si>
  <si>
    <t xml:space="preserve">   农机具购置补贴工作经费</t>
  </si>
  <si>
    <t xml:space="preserve">   水稻育插秧机械化技术推广示范</t>
  </si>
  <si>
    <t>农机具购置补贴资金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</si>
  <si>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</si>
  <si>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</si>
  <si>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</si>
  <si>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</si>
  <si>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</si>
  <si>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</si>
  <si>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</si>
  <si>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</si>
  <si>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</si>
  <si>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</si>
  <si>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</si>
  <si>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</si>
  <si>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</si>
  <si>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</si>
  <si>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419001</t>
  </si>
  <si>
    <t>成本指标</t>
  </si>
  <si>
    <t>经济成本指标</t>
  </si>
  <si>
    <t>预算控制数</t>
  </si>
  <si>
    <t>万元</t>
  </si>
  <si>
    <t>定量</t>
  </si>
  <si>
    <t>产出指标</t>
  </si>
  <si>
    <t>数量指标</t>
  </si>
  <si>
    <t>完成年初工作计划</t>
  </si>
  <si>
    <t>次</t>
  </si>
  <si>
    <t>定性</t>
  </si>
  <si>
    <t>质量指标</t>
  </si>
  <si>
    <t>高质高效完成会议内容</t>
  </si>
  <si>
    <t>高质高效</t>
  </si>
  <si>
    <t>-</t>
  </si>
  <si>
    <t>时效指标</t>
  </si>
  <si>
    <t>实施时间</t>
  </si>
  <si>
    <t>1月-12月</t>
  </si>
  <si>
    <t>月</t>
  </si>
  <si>
    <t>效益指标</t>
  </si>
  <si>
    <t>社会效益指标</t>
  </si>
  <si>
    <t>会议效果</t>
  </si>
  <si>
    <t>良好</t>
  </si>
  <si>
    <t>满意度指标</t>
  </si>
  <si>
    <t>服务对象满意度指标</t>
  </si>
  <si>
    <t>职工满意度</t>
  </si>
  <si>
    <t>%</t>
  </si>
  <si>
    <t xml:space="preserve">  粮食高产创建</t>
  </si>
  <si>
    <t>经济效益指标</t>
  </si>
  <si>
    <t>提高</t>
  </si>
  <si>
    <t>服务对象满意度</t>
  </si>
  <si>
    <t>完成</t>
  </si>
  <si>
    <t>全年</t>
  </si>
  <si>
    <t xml:space="preserve">  农产品质量安全检查</t>
  </si>
  <si>
    <t>农产品质量抽检</t>
  </si>
  <si>
    <t>抽检效益</t>
  </si>
  <si>
    <t>确保农产品质量安全</t>
  </si>
  <si>
    <t>按年初计划完成</t>
  </si>
  <si>
    <t>次数</t>
  </si>
  <si>
    <t>安排金额</t>
  </si>
  <si>
    <t xml:space="preserve">  农技推广中心</t>
  </si>
  <si>
    <t>达到既定效果</t>
  </si>
  <si>
    <t>达到</t>
  </si>
  <si>
    <t>及时拨付</t>
  </si>
  <si>
    <t>下达</t>
  </si>
  <si>
    <t>按年初工作计划</t>
  </si>
  <si>
    <t>按计划</t>
  </si>
  <si>
    <t>完成金额</t>
  </si>
  <si>
    <t xml:space="preserve">  农业局管理工作经费</t>
  </si>
  <si>
    <t>按时</t>
  </si>
  <si>
    <t>人次</t>
  </si>
  <si>
    <t xml:space="preserve">  农业劳模</t>
  </si>
  <si>
    <t>奖励</t>
  </si>
  <si>
    <t>按批复</t>
  </si>
  <si>
    <t>个</t>
  </si>
  <si>
    <t xml:space="preserve">  农业综合执法</t>
  </si>
  <si>
    <t>执法效果明显</t>
  </si>
  <si>
    <t>群众满意</t>
  </si>
  <si>
    <t>按工作计划完成</t>
  </si>
  <si>
    <t xml:space="preserve">  新农村建设</t>
  </si>
  <si>
    <t>生态环境成本指标</t>
  </si>
  <si>
    <t>新农村建设效果明显</t>
  </si>
  <si>
    <t>效果明显</t>
  </si>
  <si>
    <t>按年初工作计划进行</t>
  </si>
  <si>
    <t>粮食生产相关专项</t>
  </si>
  <si>
    <t>按年初工作计划完成</t>
  </si>
  <si>
    <t>1-12月</t>
  </si>
  <si>
    <t>每户年增收</t>
  </si>
  <si>
    <t>元</t>
  </si>
  <si>
    <t>农户积极性</t>
  </si>
  <si>
    <t>带动农户积极性</t>
  </si>
  <si>
    <t>群众满意度</t>
  </si>
  <si>
    <t>园区农作物病虫害绿色防控覆盖率</t>
  </si>
  <si>
    <t>带动农民收入增福</t>
  </si>
  <si>
    <t>推动农业产业发展</t>
  </si>
  <si>
    <t>明显</t>
  </si>
  <si>
    <t>续建产业集群</t>
  </si>
  <si>
    <t>带动农户数量和服务水平</t>
  </si>
  <si>
    <t>不断提升</t>
  </si>
  <si>
    <t>生态效益指标</t>
  </si>
  <si>
    <t>园区农药化肥施用量</t>
  </si>
  <si>
    <t>零增长</t>
  </si>
  <si>
    <t>符合库容规模的技术要求</t>
  </si>
  <si>
    <t>减少果蔬损耗</t>
  </si>
  <si>
    <t>减少</t>
  </si>
  <si>
    <t>带动主体发展产业致富</t>
  </si>
  <si>
    <t>项目合格率</t>
  </si>
  <si>
    <t>提高农产品品质</t>
  </si>
  <si>
    <t>降低农用化肥污染</t>
  </si>
  <si>
    <t>数量指标 支持新型经营主体个数</t>
  </si>
  <si>
    <t>应报尽报</t>
  </si>
  <si>
    <t>支持新型经营主体个数</t>
  </si>
  <si>
    <t>户</t>
  </si>
  <si>
    <t>贷款信息真实性</t>
  </si>
  <si>
    <t>真实</t>
  </si>
  <si>
    <t>减轻经营主体财务压力</t>
  </si>
  <si>
    <t>缓解</t>
  </si>
  <si>
    <t>带动农民就业能力</t>
  </si>
  <si>
    <t>提高农户积极性</t>
  </si>
  <si>
    <t>减少农业污染</t>
  </si>
  <si>
    <t xml:space="preserve">  419002</t>
  </si>
  <si>
    <t xml:space="preserve">  无害化处理费用及补贴资金</t>
  </si>
  <si>
    <t>为了全县人民吃上放心肉，生猪定点屠宰实行无害化处理，给企业补贴资金。</t>
  </si>
  <si>
    <t xml:space="preserve"> 病死生猪无害化处理</t>
  </si>
  <si>
    <t>正常运行</t>
  </si>
  <si>
    <t>合理</t>
  </si>
  <si>
    <t>社会成本指标</t>
  </si>
  <si>
    <t>100</t>
  </si>
  <si>
    <t>社会成本</t>
  </si>
  <si>
    <t>百分比</t>
  </si>
  <si>
    <t>生态环境成本</t>
  </si>
  <si>
    <t>设立定点屠宰点</t>
  </si>
  <si>
    <t>9</t>
  </si>
  <si>
    <t>接待参观人数</t>
  </si>
  <si>
    <t>1</t>
  </si>
  <si>
    <t>年</t>
  </si>
  <si>
    <t>审批及时</t>
  </si>
  <si>
    <t>安全运行100%</t>
  </si>
  <si>
    <t>动物尸体转化率</t>
  </si>
  <si>
    <t>90</t>
  </si>
  <si>
    <t>经济效益</t>
  </si>
  <si>
    <t>食品安全</t>
  </si>
  <si>
    <t>社会效益</t>
  </si>
  <si>
    <t>生态效益</t>
  </si>
  <si>
    <t xml:space="preserve">  419003</t>
  </si>
  <si>
    <t xml:space="preserve">  能源中心专项经费</t>
  </si>
  <si>
    <t>保障能源中心业务工作的顺利开展，提高农村能源服务水平</t>
  </si>
  <si>
    <t>≤34.79万元</t>
  </si>
  <si>
    <t>未达标准酌情扣分</t>
  </si>
  <si>
    <t>无</t>
  </si>
  <si>
    <t>项目个数</t>
  </si>
  <si>
    <t>项目完成个数</t>
  </si>
  <si>
    <t>完成时间</t>
  </si>
  <si>
    <t>本财政年度完成</t>
  </si>
  <si>
    <t>项目完成时间</t>
  </si>
  <si>
    <t>单位运行效率</t>
  </si>
  <si>
    <t>高效</t>
  </si>
  <si>
    <t>服务对象满意</t>
  </si>
  <si>
    <t>≥95%</t>
  </si>
  <si>
    <t>提高农村能源服务水平</t>
  </si>
  <si>
    <t>逐年提高</t>
  </si>
  <si>
    <t>农村能源服务水平</t>
  </si>
  <si>
    <t xml:space="preserve">  419005</t>
  </si>
  <si>
    <t>日常会议开支</t>
  </si>
  <si>
    <t>农村经营管理</t>
  </si>
  <si>
    <t>2.7万元</t>
  </si>
  <si>
    <t>严格控制会议开支</t>
  </si>
  <si>
    <t>未过测评标准扣10分</t>
  </si>
  <si>
    <t>分</t>
  </si>
  <si>
    <t>控制会议开支</t>
  </si>
  <si>
    <t>生态环保</t>
  </si>
  <si>
    <t>10次</t>
  </si>
  <si>
    <t>强化管理</t>
  </si>
  <si>
    <t>1年</t>
  </si>
  <si>
    <t>2023年1月-12月</t>
  </si>
  <si>
    <t>合格</t>
  </si>
  <si>
    <t>工作扎实争先创优</t>
  </si>
  <si>
    <t>98%</t>
  </si>
  <si>
    <t>群众满意度98%</t>
  </si>
  <si>
    <t>促进农村经济发展</t>
  </si>
  <si>
    <t>加强农村经营管理</t>
  </si>
  <si>
    <t>乡村振兴</t>
  </si>
  <si>
    <t xml:space="preserve">  农村经营管理</t>
  </si>
  <si>
    <t>完成年度你出境游管理常规工作。</t>
  </si>
  <si>
    <t>农村集体经济发展</t>
  </si>
  <si>
    <t>15个乡镇</t>
  </si>
  <si>
    <t>实地考核强化管理</t>
  </si>
  <si>
    <t>控制非生产性开支</t>
  </si>
  <si>
    <t>12万元</t>
  </si>
  <si>
    <t>严格控制非生产性开支</t>
  </si>
  <si>
    <t xml:space="preserve">  农村土地纠纷仲裁</t>
  </si>
  <si>
    <t>完成年度农村土地纠纷仲裁日常工作。</t>
  </si>
  <si>
    <t>农村土地纠纷仲裁</t>
  </si>
  <si>
    <t>解决农村土地纠纷</t>
  </si>
  <si>
    <t>3万元</t>
  </si>
  <si>
    <t xml:space="preserve">  农村土地流转中心</t>
  </si>
  <si>
    <t>完成年度农村土地流转常规工作。</t>
  </si>
  <si>
    <t>农村土地流转服务</t>
  </si>
  <si>
    <t>18万元</t>
  </si>
  <si>
    <t xml:space="preserve">  农村宅基地改革和管理</t>
  </si>
  <si>
    <t>完成年度农村宅基地改革和管理常规工作。</t>
  </si>
  <si>
    <t>农村宅基地改革和管理</t>
  </si>
  <si>
    <t>20万元</t>
  </si>
  <si>
    <t>农村人居安定</t>
  </si>
  <si>
    <t>保护农村耕地红线</t>
  </si>
  <si>
    <t>农民安居乡村振兴</t>
  </si>
  <si>
    <t xml:space="preserve">  农民合作组织发展</t>
  </si>
  <si>
    <t>完成年度农民合作组织发展指导常规工作。</t>
  </si>
  <si>
    <t>农民合作组织发展</t>
  </si>
  <si>
    <t>2万元</t>
  </si>
  <si>
    <t>农机驾驶员培训经费</t>
  </si>
  <si>
    <t>农机驾驶员培训</t>
  </si>
  <si>
    <t>≤50000</t>
  </si>
  <si>
    <t>未达标准值酌情扣分</t>
  </si>
  <si>
    <t>≤</t>
  </si>
  <si>
    <t>数量</t>
  </si>
  <si>
    <t>农机驾驶员培训人次</t>
  </si>
  <si>
    <t>未达标准值的酌情扣分</t>
  </si>
  <si>
    <t>≥</t>
  </si>
  <si>
    <t>质量</t>
  </si>
  <si>
    <t>高质量</t>
  </si>
  <si>
    <t>高质量高标准完成</t>
  </si>
  <si>
    <t>12月底完成</t>
  </si>
  <si>
    <t>为社会培训驾驶员</t>
  </si>
  <si>
    <t>对象满意度</t>
  </si>
  <si>
    <t>满意</t>
  </si>
  <si>
    <t>农机监理工作经费</t>
  </si>
  <si>
    <t>农机监理</t>
  </si>
  <si>
    <t>≤260000</t>
  </si>
  <si>
    <t>农机监理数量</t>
  </si>
  <si>
    <t>800</t>
  </si>
  <si>
    <t>拖拉机年检年审及上户</t>
  </si>
  <si>
    <t>台</t>
  </si>
  <si>
    <t>满足农户农机具要求</t>
  </si>
  <si>
    <t>农机具上户办证</t>
  </si>
  <si>
    <t>农机具购置补贴工作经费</t>
  </si>
  <si>
    <t>≤80000</t>
  </si>
  <si>
    <t>农机具购置补贴数量</t>
  </si>
  <si>
    <t>农机具补贴农户数量</t>
  </si>
  <si>
    <t>农户增收增产</t>
  </si>
  <si>
    <t>明显提高农户积极性</t>
  </si>
  <si>
    <t>水稻育插秧机械化技术推广示范</t>
  </si>
  <si>
    <t>≤150000</t>
  </si>
  <si>
    <t>水稻育插秧机械化技术推广示范工作经费</t>
  </si>
  <si>
    <t>30%</t>
  </si>
  <si>
    <t>水稻面积</t>
  </si>
  <si>
    <t>亩</t>
  </si>
  <si>
    <t>为农户增收</t>
  </si>
  <si>
    <t>减少成本50元/亩</t>
  </si>
  <si>
    <t>农民增产增收</t>
  </si>
  <si>
    <t>农机具购置补贴</t>
  </si>
  <si>
    <t>≤18.33</t>
  </si>
  <si>
    <t>台/套</t>
  </si>
  <si>
    <r>
      <rPr>
        <sz val="11"/>
        <color indexed="8"/>
        <rFont val="宋体"/>
        <charset val="134"/>
        <scheme val="minor"/>
      </rPr>
      <t>部门公开表2</t>
    </r>
    <r>
      <rPr>
        <sz val="11"/>
        <color indexed="8"/>
        <rFont val="宋体"/>
        <charset val="134"/>
        <scheme val="minor"/>
      </rPr>
      <t>3</t>
    </r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</si>
  <si>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</si>
  <si>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</si>
  <si>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</si>
  <si>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</si>
  <si>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</si>
  <si>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</si>
  <si>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</si>
  <si>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</si>
  <si>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</si>
  <si>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</si>
  <si>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目标1：保工资保运转                                                                                            目标2：完成粮食稳面稳产目标任务                                                                     目标3：持续深化农村人居环境整治五年行动                                                                     目标4：推进农产品质量安全示范县创建                                                      目标5：加大农业项目争取力度</t>
  </si>
  <si>
    <t xml:space="preserve"> 数量指标</t>
  </si>
  <si>
    <t>财政供养人员控制率</t>
  </si>
  <si>
    <t xml:space="preserve"> 质量指标</t>
  </si>
  <si>
    <t>政府采购执行率</t>
  </si>
  <si>
    <t xml:space="preserve"> 时效指标</t>
  </si>
  <si>
    <t>资金给付及时性</t>
  </si>
  <si>
    <t>及时</t>
  </si>
  <si>
    <t xml:space="preserve">效益指标 </t>
  </si>
  <si>
    <t>农业知识普及率</t>
  </si>
  <si>
    <t>减少农业生产用药、用肥、用水，节省浇灌，减少农业生产面源污染，减少农民生活垃圾环境污染</t>
  </si>
  <si>
    <t xml:space="preserve"> 可持续影响指标</t>
  </si>
  <si>
    <t>长期影响</t>
  </si>
  <si>
    <t>长期</t>
  </si>
  <si>
    <t>被维护对象及群众满意率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</si>
</sst>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0.00"/>
  </numFmts>
  <fonts count="43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1"/>
      <color indexed="8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b/>
      <sz val="11"/>
      <name val="SimSun"/>
      <charset val="134"/>
    </font>
    <font>
      <sz val="10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6"/>
      <name val="SimSun"/>
      <charset val="134"/>
    </font>
    <font>
      <b/>
      <sz val="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宋体"/>
      <charset val="134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1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136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58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5" xfId="49" applyFont="1" applyBorder="1" applyAlignment="1">
      <alignment vertical="center" wrapText="1"/>
    </xf>
    <xf numFmtId="4" fontId="4" fillId="0" borderId="5" xfId="49" applyNumberFormat="1" applyFont="1" applyBorder="1" applyAlignment="1">
      <alignment vertical="center" wrapText="1"/>
    </xf>
    <xf numFmtId="0" fontId="8" fillId="0" borderId="5" xfId="49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177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11" fillId="0" borderId="0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>
      <alignment vertical="center"/>
    </xf>
    <xf numFmtId="0" fontId="6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178" fontId="8" fillId="0" borderId="1" xfId="0" applyNumberFormat="1" applyFont="1" applyBorder="1" applyAlignment="1">
      <alignment horizontal="right" vertical="center" wrapText="1"/>
    </xf>
    <xf numFmtId="178" fontId="4" fillId="0" borderId="1" xfId="0" applyNumberFormat="1" applyFont="1" applyBorder="1" applyAlignment="1">
      <alignment horizontal="right" vertical="center" wrapText="1"/>
    </xf>
    <xf numFmtId="178" fontId="4" fillId="0" borderId="2" xfId="0" applyNumberFormat="1" applyFont="1" applyBorder="1" applyAlignment="1">
      <alignment horizontal="right" vertical="center" wrapText="1"/>
    </xf>
    <xf numFmtId="0" fontId="8" fillId="0" borderId="15" xfId="0" applyFont="1" applyBorder="1" applyAlignment="1">
      <alignment horizontal="center" vertical="center" wrapText="1"/>
    </xf>
    <xf numFmtId="178" fontId="8" fillId="0" borderId="15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1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9" fontId="0" fillId="0" borderId="0" xfId="0" applyNumberFormat="1" applyFont="1">
      <alignment vertical="center"/>
    </xf>
    <xf numFmtId="176" fontId="8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176" fontId="0" fillId="0" borderId="0" xfId="0" applyNumberFormat="1" applyFont="1">
      <alignment vertical="center"/>
    </xf>
    <xf numFmtId="176" fontId="6" fillId="0" borderId="0" xfId="0" applyNumberFormat="1" applyFont="1" applyBorder="1" applyAlignment="1">
      <alignment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2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9" fillId="0" borderId="0" xfId="0" applyNumberFormat="1" applyFont="1" applyFill="1">
      <alignment vertical="center"/>
    </xf>
    <xf numFmtId="0" fontId="20" fillId="0" borderId="2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5" fillId="2" borderId="15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zoomScale="115" zoomScaleNormal="115" workbookViewId="0">
      <selection activeCell="E5" sqref="E5:H5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133" t="s">
        <v>0</v>
      </c>
      <c r="B1" s="133"/>
      <c r="C1" s="133"/>
      <c r="D1" s="133"/>
      <c r="E1" s="133"/>
      <c r="F1" s="133"/>
      <c r="G1" s="133"/>
      <c r="H1" s="133"/>
      <c r="I1" s="133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134"/>
      <c r="B4" s="135"/>
      <c r="C4" s="11"/>
      <c r="D4" s="134" t="s">
        <v>1</v>
      </c>
      <c r="E4" s="135">
        <v>419</v>
      </c>
      <c r="F4" s="135"/>
      <c r="G4" s="135"/>
      <c r="H4" s="135"/>
      <c r="I4" s="11"/>
    </row>
    <row r="5" ht="54.4" customHeight="1" spans="1:9">
      <c r="A5" s="134"/>
      <c r="B5" s="135"/>
      <c r="C5" s="11"/>
      <c r="D5" s="134" t="s">
        <v>2</v>
      </c>
      <c r="E5" s="135" t="s">
        <v>3</v>
      </c>
      <c r="F5" s="135"/>
      <c r="G5" s="135"/>
      <c r="H5" s="135"/>
      <c r="I5" s="1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E1" sqref="E1"/>
    </sheetView>
  </sheetViews>
  <sheetFormatPr defaultColWidth="10" defaultRowHeight="13.5" outlineLevelCol="4"/>
  <cols>
    <col min="1" max="1" width="15.8833333333333" style="77" customWidth="1"/>
    <col min="2" max="2" width="26.75" style="77" customWidth="1"/>
    <col min="3" max="3" width="14.6333333333333" style="77" customWidth="1"/>
    <col min="4" max="4" width="18.6333333333333" style="77" customWidth="1"/>
    <col min="5" max="5" width="16.3833333333333" style="77" customWidth="1"/>
    <col min="6" max="16384" width="10" style="77"/>
  </cols>
  <sheetData>
    <row r="1" ht="18.95" customHeight="1" spans="1:5">
      <c r="A1" s="11"/>
      <c r="B1" s="11"/>
      <c r="C1" s="11"/>
      <c r="D1" s="11"/>
      <c r="E1" s="78" t="s">
        <v>247</v>
      </c>
    </row>
    <row r="2" ht="40.5" customHeight="1" spans="1:5">
      <c r="A2" s="1" t="s">
        <v>13</v>
      </c>
      <c r="B2" s="1"/>
      <c r="C2" s="1"/>
      <c r="D2" s="1"/>
      <c r="E2" s="1"/>
    </row>
    <row r="3" ht="20.65" customHeight="1" spans="1:5">
      <c r="A3" s="79" t="s">
        <v>248</v>
      </c>
      <c r="B3" s="79"/>
      <c r="C3" s="79"/>
      <c r="D3" s="79"/>
      <c r="E3" s="80" t="s">
        <v>249</v>
      </c>
    </row>
    <row r="4" ht="38.85" customHeight="1" spans="1:5">
      <c r="A4" s="3" t="s">
        <v>250</v>
      </c>
      <c r="B4" s="3"/>
      <c r="C4" s="3" t="s">
        <v>251</v>
      </c>
      <c r="D4" s="3"/>
      <c r="E4" s="3"/>
    </row>
    <row r="5" ht="22.9" customHeight="1" spans="1:5">
      <c r="A5" s="3" t="s">
        <v>252</v>
      </c>
      <c r="B5" s="3" t="s">
        <v>158</v>
      </c>
      <c r="C5" s="3" t="s">
        <v>135</v>
      </c>
      <c r="D5" s="3" t="s">
        <v>233</v>
      </c>
      <c r="E5" s="3" t="s">
        <v>234</v>
      </c>
    </row>
    <row r="6" ht="26.45" customHeight="1" spans="1:5">
      <c r="A6" s="13" t="s">
        <v>253</v>
      </c>
      <c r="B6" s="13" t="s">
        <v>212</v>
      </c>
      <c r="C6" s="81">
        <f>D6+E6</f>
        <v>2079.822292</v>
      </c>
      <c r="D6" s="81">
        <f>SUM(D7:D18)</f>
        <v>2079.822292</v>
      </c>
      <c r="E6" s="81"/>
    </row>
    <row r="7" ht="26.45" customHeight="1" spans="1:5">
      <c r="A7" s="16" t="s">
        <v>254</v>
      </c>
      <c r="B7" s="16" t="s">
        <v>255</v>
      </c>
      <c r="C7" s="82">
        <f t="shared" ref="C7:C39" si="0">D7+E7</f>
        <v>814.5208</v>
      </c>
      <c r="D7" s="82">
        <f>'10工资福利'!H6</f>
        <v>814.5208</v>
      </c>
      <c r="E7" s="82"/>
    </row>
    <row r="8" ht="26.45" customHeight="1" spans="1:5">
      <c r="A8" s="16" t="s">
        <v>256</v>
      </c>
      <c r="B8" s="16" t="s">
        <v>257</v>
      </c>
      <c r="C8" s="82">
        <f t="shared" si="0"/>
        <v>409.2436</v>
      </c>
      <c r="D8" s="82">
        <f>'10工资福利'!I6</f>
        <v>409.2436</v>
      </c>
      <c r="E8" s="82"/>
    </row>
    <row r="9" ht="26.45" customHeight="1" spans="1:5">
      <c r="A9" s="16" t="s">
        <v>258</v>
      </c>
      <c r="B9" s="16" t="s">
        <v>259</v>
      </c>
      <c r="C9" s="82">
        <f t="shared" si="0"/>
        <v>85</v>
      </c>
      <c r="D9" s="82">
        <f>'10工资福利'!J6</f>
        <v>85</v>
      </c>
      <c r="E9" s="82"/>
    </row>
    <row r="10" ht="26.45" customHeight="1" spans="1:5">
      <c r="A10" s="16" t="s">
        <v>260</v>
      </c>
      <c r="B10" s="16" t="s">
        <v>261</v>
      </c>
      <c r="C10" s="82">
        <f t="shared" si="0"/>
        <v>246.3292</v>
      </c>
      <c r="D10" s="82">
        <f>'10工资福利'!K6</f>
        <v>246.3292</v>
      </c>
      <c r="E10" s="82"/>
    </row>
    <row r="11" ht="26.45" customHeight="1" spans="1:5">
      <c r="A11" s="16" t="s">
        <v>262</v>
      </c>
      <c r="B11" s="16" t="s">
        <v>263</v>
      </c>
      <c r="C11" s="82">
        <f t="shared" si="0"/>
        <v>192.283872</v>
      </c>
      <c r="D11" s="82">
        <f>'10工资福利'!M6</f>
        <v>192.283872</v>
      </c>
      <c r="E11" s="81"/>
    </row>
    <row r="12" ht="26.45" customHeight="1" spans="1:5">
      <c r="A12" s="16">
        <v>30109</v>
      </c>
      <c r="B12" s="16" t="s">
        <v>264</v>
      </c>
      <c r="C12" s="82">
        <f t="shared" si="0"/>
        <v>0</v>
      </c>
      <c r="D12" s="82">
        <f>'10工资福利'!N6</f>
        <v>0</v>
      </c>
      <c r="E12" s="81"/>
    </row>
    <row r="13" ht="26.45" customHeight="1" spans="1:5">
      <c r="A13" s="16" t="s">
        <v>265</v>
      </c>
      <c r="B13" s="16" t="s">
        <v>266</v>
      </c>
      <c r="C13" s="82">
        <f t="shared" si="0"/>
        <v>102.158932</v>
      </c>
      <c r="D13" s="82">
        <f>'10工资福利'!O6</f>
        <v>102.158932</v>
      </c>
      <c r="E13" s="82"/>
    </row>
    <row r="14" ht="26.45" customHeight="1" spans="1:5">
      <c r="A14" s="16" t="s">
        <v>267</v>
      </c>
      <c r="B14" s="16" t="s">
        <v>268</v>
      </c>
      <c r="C14" s="82">
        <f t="shared" si="0"/>
        <v>12.013992</v>
      </c>
      <c r="D14" s="82">
        <f>'10工资福利'!P6</f>
        <v>12.013992</v>
      </c>
      <c r="E14" s="82"/>
    </row>
    <row r="15" ht="26.45" customHeight="1" spans="1:5">
      <c r="A15" s="16" t="s">
        <v>269</v>
      </c>
      <c r="B15" s="16" t="s">
        <v>270</v>
      </c>
      <c r="C15" s="82">
        <f t="shared" si="0"/>
        <v>12.023992</v>
      </c>
      <c r="D15" s="82">
        <f>'10工资福利'!Q6</f>
        <v>12.023992</v>
      </c>
      <c r="E15" s="82"/>
    </row>
    <row r="16" ht="26.45" customHeight="1" spans="1:5">
      <c r="A16" s="16" t="s">
        <v>271</v>
      </c>
      <c r="B16" s="16" t="s">
        <v>272</v>
      </c>
      <c r="C16" s="82">
        <f t="shared" si="0"/>
        <v>144.217904</v>
      </c>
      <c r="D16" s="82">
        <f>'10工资福利'!R6</f>
        <v>144.217904</v>
      </c>
      <c r="E16" s="82"/>
    </row>
    <row r="17" ht="26.45" customHeight="1" spans="1:5">
      <c r="A17" s="16">
        <v>30114</v>
      </c>
      <c r="B17" s="16" t="s">
        <v>273</v>
      </c>
      <c r="C17" s="82">
        <f t="shared" si="0"/>
        <v>20</v>
      </c>
      <c r="D17" s="82">
        <f>'10工资福利'!U6</f>
        <v>20</v>
      </c>
      <c r="E17" s="82"/>
    </row>
    <row r="18" ht="26.45" customHeight="1" spans="1:5">
      <c r="A18" s="16">
        <v>30199</v>
      </c>
      <c r="B18" s="16" t="s">
        <v>274</v>
      </c>
      <c r="C18" s="82">
        <f t="shared" si="0"/>
        <v>42.03</v>
      </c>
      <c r="D18" s="82">
        <f>'10工资福利'!V6</f>
        <v>42.03</v>
      </c>
      <c r="E18" s="82"/>
    </row>
    <row r="19" ht="26.45" customHeight="1" spans="1:5">
      <c r="A19" s="13" t="s">
        <v>275</v>
      </c>
      <c r="B19" s="13" t="s">
        <v>276</v>
      </c>
      <c r="C19" s="81">
        <f t="shared" si="0"/>
        <v>529.426</v>
      </c>
      <c r="D19" s="81"/>
      <c r="E19" s="81">
        <f>SUM(E20:E39)</f>
        <v>529.426</v>
      </c>
    </row>
    <row r="20" ht="26.45" customHeight="1" spans="1:5">
      <c r="A20" s="16" t="s">
        <v>277</v>
      </c>
      <c r="B20" s="16" t="s">
        <v>278</v>
      </c>
      <c r="C20" s="82">
        <f t="shared" si="0"/>
        <v>27.722</v>
      </c>
      <c r="D20" s="82"/>
      <c r="E20" s="82">
        <f>'14商品服务'!G6</f>
        <v>27.722</v>
      </c>
    </row>
    <row r="21" ht="26.45" customHeight="1" spans="1:5">
      <c r="A21" s="16">
        <v>30202</v>
      </c>
      <c r="B21" s="16" t="s">
        <v>279</v>
      </c>
      <c r="C21" s="82">
        <f t="shared" si="0"/>
        <v>19.246</v>
      </c>
      <c r="D21" s="82"/>
      <c r="E21" s="82">
        <f>'14商品服务'!H6</f>
        <v>19.246</v>
      </c>
    </row>
    <row r="22" ht="26.45" customHeight="1" spans="1:5">
      <c r="A22" s="16">
        <v>30204</v>
      </c>
      <c r="B22" s="16" t="s">
        <v>280</v>
      </c>
      <c r="C22" s="82">
        <f t="shared" si="0"/>
        <v>0.04</v>
      </c>
      <c r="D22" s="82"/>
      <c r="E22" s="82">
        <f>'14商品服务'!J6</f>
        <v>0.04</v>
      </c>
    </row>
    <row r="23" ht="26.45" customHeight="1" spans="1:5">
      <c r="A23" s="16" t="s">
        <v>281</v>
      </c>
      <c r="B23" s="16" t="s">
        <v>282</v>
      </c>
      <c r="C23" s="82">
        <f t="shared" si="0"/>
        <v>15.776</v>
      </c>
      <c r="D23" s="82"/>
      <c r="E23" s="82">
        <f>'14商品服务'!K6</f>
        <v>15.776</v>
      </c>
    </row>
    <row r="24" ht="26.45" customHeight="1" spans="1:5">
      <c r="A24" s="16" t="s">
        <v>283</v>
      </c>
      <c r="B24" s="16" t="s">
        <v>284</v>
      </c>
      <c r="C24" s="82">
        <f t="shared" si="0"/>
        <v>15.078</v>
      </c>
      <c r="D24" s="82"/>
      <c r="E24" s="82">
        <f>'14商品服务'!L6</f>
        <v>15.078</v>
      </c>
    </row>
    <row r="25" ht="26.45" customHeight="1" spans="1:5">
      <c r="A25" s="16">
        <v>30207</v>
      </c>
      <c r="B25" s="16" t="s">
        <v>285</v>
      </c>
      <c r="C25" s="82">
        <f t="shared" si="0"/>
        <v>15.24</v>
      </c>
      <c r="D25" s="82"/>
      <c r="E25" s="82">
        <f>'14商品服务'!M6</f>
        <v>15.24</v>
      </c>
    </row>
    <row r="26" ht="26.45" customHeight="1" spans="1:5">
      <c r="A26" s="16">
        <v>30209</v>
      </c>
      <c r="B26" s="16" t="s">
        <v>286</v>
      </c>
      <c r="C26" s="82">
        <f t="shared" si="0"/>
        <v>16.646</v>
      </c>
      <c r="D26" s="82"/>
      <c r="E26" s="82">
        <f>'14商品服务'!O6</f>
        <v>16.646</v>
      </c>
    </row>
    <row r="27" ht="26.45" customHeight="1" spans="1:5">
      <c r="A27" s="16" t="s">
        <v>287</v>
      </c>
      <c r="B27" s="16" t="s">
        <v>288</v>
      </c>
      <c r="C27" s="82">
        <f t="shared" si="0"/>
        <v>16.406</v>
      </c>
      <c r="D27" s="82"/>
      <c r="E27" s="82">
        <f>'14商品服务'!P6</f>
        <v>16.406</v>
      </c>
    </row>
    <row r="28" ht="26.45" customHeight="1" spans="1:5">
      <c r="A28" s="16">
        <v>30213</v>
      </c>
      <c r="B28" s="16" t="s">
        <v>289</v>
      </c>
      <c r="C28" s="82">
        <f t="shared" si="0"/>
        <v>9.146</v>
      </c>
      <c r="D28" s="82"/>
      <c r="E28" s="82">
        <f>'14商品服务'!R6</f>
        <v>9.146</v>
      </c>
    </row>
    <row r="29" ht="26.45" customHeight="1" spans="1:5">
      <c r="A29" s="16">
        <v>30214</v>
      </c>
      <c r="B29" s="16" t="s">
        <v>290</v>
      </c>
      <c r="C29" s="82">
        <f t="shared" si="0"/>
        <v>3</v>
      </c>
      <c r="D29" s="82"/>
      <c r="E29" s="82">
        <f>'14商品服务'!S6</f>
        <v>3</v>
      </c>
    </row>
    <row r="30" ht="26.45" customHeight="1" spans="1:5">
      <c r="A30" s="16">
        <v>30215</v>
      </c>
      <c r="B30" s="16" t="s">
        <v>291</v>
      </c>
      <c r="C30" s="82">
        <f t="shared" si="0"/>
        <v>11.5</v>
      </c>
      <c r="D30" s="82"/>
      <c r="E30" s="82">
        <f>'14商品服务'!T6</f>
        <v>11.5</v>
      </c>
    </row>
    <row r="31" ht="26.45" customHeight="1" spans="1:5">
      <c r="A31" s="16" t="s">
        <v>292</v>
      </c>
      <c r="B31" s="16" t="s">
        <v>293</v>
      </c>
      <c r="C31" s="82">
        <f t="shared" si="0"/>
        <v>9.934</v>
      </c>
      <c r="D31" s="82"/>
      <c r="E31" s="82">
        <f>'14商品服务'!U6</f>
        <v>9.934</v>
      </c>
    </row>
    <row r="32" ht="26.45" customHeight="1" spans="1:5">
      <c r="A32" s="16" t="s">
        <v>294</v>
      </c>
      <c r="B32" s="16" t="s">
        <v>295</v>
      </c>
      <c r="C32" s="82">
        <f t="shared" si="0"/>
        <v>25.62</v>
      </c>
      <c r="D32" s="82"/>
      <c r="E32" s="82">
        <f>'14商品服务'!V6</f>
        <v>25.62</v>
      </c>
    </row>
    <row r="33" ht="26.45" customHeight="1" spans="1:5">
      <c r="A33" s="16">
        <v>30218</v>
      </c>
      <c r="B33" s="16" t="s">
        <v>296</v>
      </c>
      <c r="C33" s="82">
        <f t="shared" si="0"/>
        <v>2.12</v>
      </c>
      <c r="D33" s="82"/>
      <c r="E33" s="82">
        <f>'14商品服务'!W6</f>
        <v>2.12</v>
      </c>
    </row>
    <row r="34" ht="26.45" customHeight="1" spans="1:5">
      <c r="A34" s="16">
        <v>30226</v>
      </c>
      <c r="B34" s="16" t="s">
        <v>297</v>
      </c>
      <c r="C34" s="82">
        <f t="shared" si="0"/>
        <v>1.58</v>
      </c>
      <c r="D34" s="82"/>
      <c r="E34" s="82">
        <f>'14商品服务'!Z6</f>
        <v>1.58</v>
      </c>
    </row>
    <row r="35" ht="26.45" customHeight="1" spans="1:5">
      <c r="A35" s="16">
        <v>30227</v>
      </c>
      <c r="B35" s="16" t="s">
        <v>298</v>
      </c>
      <c r="C35" s="82">
        <f t="shared" si="0"/>
        <v>12.5</v>
      </c>
      <c r="D35" s="82"/>
      <c r="E35" s="82">
        <f>'14商品服务'!AA6</f>
        <v>12.5</v>
      </c>
    </row>
    <row r="36" ht="26.45" customHeight="1" spans="1:5">
      <c r="A36" s="16">
        <v>30228</v>
      </c>
      <c r="B36" s="16" t="s">
        <v>299</v>
      </c>
      <c r="C36" s="82">
        <f t="shared" si="0"/>
        <v>61.6</v>
      </c>
      <c r="D36" s="82"/>
      <c r="E36" s="82">
        <f>'14商品服务'!AB6</f>
        <v>61.6</v>
      </c>
    </row>
    <row r="37" ht="26.45" customHeight="1" spans="1:5">
      <c r="A37" s="16" t="s">
        <v>300</v>
      </c>
      <c r="B37" s="16" t="s">
        <v>301</v>
      </c>
      <c r="C37" s="82">
        <f t="shared" si="0"/>
        <v>9.57</v>
      </c>
      <c r="D37" s="82"/>
      <c r="E37" s="82">
        <f>'14商品服务'!AD6</f>
        <v>9.57</v>
      </c>
    </row>
    <row r="38" ht="26.45" customHeight="1" spans="1:5">
      <c r="A38" s="16" t="s">
        <v>302</v>
      </c>
      <c r="B38" s="16" t="s">
        <v>303</v>
      </c>
      <c r="C38" s="82">
        <f t="shared" si="0"/>
        <v>131.236</v>
      </c>
      <c r="D38" s="82"/>
      <c r="E38" s="82">
        <f>'14商品服务'!AE6</f>
        <v>131.236</v>
      </c>
    </row>
    <row r="39" ht="26.45" customHeight="1" spans="1:5">
      <c r="A39" s="28" t="s">
        <v>304</v>
      </c>
      <c r="B39" s="28" t="s">
        <v>305</v>
      </c>
      <c r="C39" s="82">
        <f t="shared" si="0"/>
        <v>125.466</v>
      </c>
      <c r="D39" s="83"/>
      <c r="E39" s="83">
        <f>'14商品服务'!AG6</f>
        <v>125.466</v>
      </c>
    </row>
    <row r="40" ht="22.9" customHeight="1" spans="1:5">
      <c r="A40" s="84" t="s">
        <v>135</v>
      </c>
      <c r="B40" s="84"/>
      <c r="C40" s="85">
        <f>C6+C19</f>
        <v>2609.248292</v>
      </c>
      <c r="D40" s="85">
        <f>D6</f>
        <v>2079.822292</v>
      </c>
      <c r="E40" s="85">
        <f>E19</f>
        <v>529.426</v>
      </c>
    </row>
    <row r="41" ht="16.35" customHeight="1" spans="1:5">
      <c r="A41" s="86" t="s">
        <v>306</v>
      </c>
      <c r="B41" s="86"/>
      <c r="C41" s="86"/>
      <c r="D41" s="86"/>
      <c r="E41" s="86"/>
    </row>
  </sheetData>
  <mergeCells count="6">
    <mergeCell ref="A2:E2"/>
    <mergeCell ref="A3:D3"/>
    <mergeCell ref="A4:B4"/>
    <mergeCell ref="C4:E4"/>
    <mergeCell ref="A40:B40"/>
    <mergeCell ref="A41:B4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115" zoomScaleNormal="115" workbookViewId="0">
      <selection activeCell="N1" sqref="N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4">
      <c r="A1" s="11"/>
      <c r="N1" s="76" t="s">
        <v>307</v>
      </c>
    </row>
    <row r="2" ht="44.85" customHeight="1" spans="1:14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0" t="s">
        <v>31</v>
      </c>
      <c r="N3" s="10"/>
    </row>
    <row r="4" ht="42.2" customHeight="1" spans="1:14">
      <c r="A4" s="3" t="s">
        <v>156</v>
      </c>
      <c r="B4" s="3"/>
      <c r="C4" s="3"/>
      <c r="D4" s="3" t="s">
        <v>193</v>
      </c>
      <c r="E4" s="3" t="s">
        <v>194</v>
      </c>
      <c r="F4" s="3" t="s">
        <v>211</v>
      </c>
      <c r="G4" s="3" t="s">
        <v>196</v>
      </c>
      <c r="H4" s="3"/>
      <c r="I4" s="3"/>
      <c r="J4" s="3"/>
      <c r="K4" s="3"/>
      <c r="L4" s="3" t="s">
        <v>200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135</v>
      </c>
      <c r="H5" s="3" t="s">
        <v>308</v>
      </c>
      <c r="I5" s="3" t="s">
        <v>309</v>
      </c>
      <c r="J5" s="3" t="s">
        <v>191</v>
      </c>
      <c r="K5" s="3" t="s">
        <v>274</v>
      </c>
      <c r="L5" s="3" t="s">
        <v>135</v>
      </c>
      <c r="M5" s="3" t="s">
        <v>212</v>
      </c>
      <c r="N5" s="3" t="s">
        <v>310</v>
      </c>
    </row>
    <row r="6" ht="22.9" customHeight="1" spans="1:14">
      <c r="A6" s="15"/>
      <c r="B6" s="15"/>
      <c r="C6" s="15"/>
      <c r="D6" s="15"/>
      <c r="E6" s="15" t="s">
        <v>135</v>
      </c>
      <c r="F6" s="60">
        <f>F7</f>
        <v>2079.822292</v>
      </c>
      <c r="G6" s="60">
        <f t="shared" ref="G6:N6" si="0">G7</f>
        <v>1677.85765</v>
      </c>
      <c r="H6" s="60">
        <f t="shared" si="0"/>
        <v>1247.719</v>
      </c>
      <c r="I6" s="60">
        <f t="shared" si="0"/>
        <v>253.36985</v>
      </c>
      <c r="J6" s="60">
        <f t="shared" si="0"/>
        <v>169.7388</v>
      </c>
      <c r="K6" s="60">
        <f t="shared" si="0"/>
        <v>7.03</v>
      </c>
      <c r="L6" s="60">
        <f t="shared" si="0"/>
        <v>401.964642</v>
      </c>
      <c r="M6" s="60">
        <f t="shared" si="0"/>
        <v>401.964642</v>
      </c>
      <c r="N6" s="60">
        <f t="shared" si="0"/>
        <v>0</v>
      </c>
    </row>
    <row r="7" ht="22.9" customHeight="1" spans="1:14">
      <c r="A7" s="15"/>
      <c r="B7" s="15"/>
      <c r="C7" s="15"/>
      <c r="D7" s="15">
        <v>419</v>
      </c>
      <c r="E7" s="74" t="s">
        <v>3</v>
      </c>
      <c r="F7" s="60">
        <f>SUM(F8:F19)</f>
        <v>2079.822292</v>
      </c>
      <c r="G7" s="60">
        <f t="shared" ref="G7:N7" si="1">SUM(G8:G19)</f>
        <v>1677.85765</v>
      </c>
      <c r="H7" s="60">
        <f t="shared" si="1"/>
        <v>1247.719</v>
      </c>
      <c r="I7" s="60">
        <f t="shared" si="1"/>
        <v>253.36985</v>
      </c>
      <c r="J7" s="60">
        <f t="shared" si="1"/>
        <v>169.7388</v>
      </c>
      <c r="K7" s="60">
        <f t="shared" si="1"/>
        <v>7.03</v>
      </c>
      <c r="L7" s="60">
        <f t="shared" si="1"/>
        <v>401.964642</v>
      </c>
      <c r="M7" s="60">
        <f t="shared" si="1"/>
        <v>401.964642</v>
      </c>
      <c r="N7" s="60">
        <f t="shared" si="1"/>
        <v>0</v>
      </c>
    </row>
    <row r="8" ht="22.9" customHeight="1" spans="1:14">
      <c r="A8" s="66" t="s">
        <v>167</v>
      </c>
      <c r="B8" s="66" t="s">
        <v>168</v>
      </c>
      <c r="C8" s="66" t="s">
        <v>168</v>
      </c>
      <c r="D8" s="66">
        <v>419</v>
      </c>
      <c r="E8" s="6" t="s">
        <v>169</v>
      </c>
      <c r="F8" s="60">
        <f>G8+L8</f>
        <v>192.283872</v>
      </c>
      <c r="G8" s="60">
        <f>SUM(H8:K8)</f>
        <v>152.9784</v>
      </c>
      <c r="H8" s="60">
        <v>0</v>
      </c>
      <c r="I8" s="60">
        <v>152.9784</v>
      </c>
      <c r="J8" s="60">
        <v>0</v>
      </c>
      <c r="K8" s="60">
        <v>0</v>
      </c>
      <c r="L8" s="60">
        <f>SUM(M8:N8)</f>
        <v>39.305472</v>
      </c>
      <c r="M8" s="60">
        <v>39.305472</v>
      </c>
      <c r="N8" s="60">
        <v>0</v>
      </c>
    </row>
    <row r="9" ht="22.9" customHeight="1" spans="1:14">
      <c r="A9" s="66" t="s">
        <v>167</v>
      </c>
      <c r="B9" s="66" t="s">
        <v>170</v>
      </c>
      <c r="C9" s="66" t="s">
        <v>170</v>
      </c>
      <c r="D9" s="66">
        <v>419</v>
      </c>
      <c r="E9" s="6" t="s">
        <v>171</v>
      </c>
      <c r="F9" s="60">
        <f t="shared" ref="F9:F18" si="2">G9+L9</f>
        <v>12.023992</v>
      </c>
      <c r="G9" s="60">
        <f t="shared" ref="G9:G18" si="3">SUM(H9:K9)</f>
        <v>9.5649</v>
      </c>
      <c r="H9" s="60">
        <v>0</v>
      </c>
      <c r="I9" s="60">
        <v>9.5649</v>
      </c>
      <c r="J9" s="60">
        <v>0</v>
      </c>
      <c r="K9" s="60">
        <v>0</v>
      </c>
      <c r="L9" s="60">
        <f t="shared" ref="L9:L18" si="4">SUM(M9:N9)</f>
        <v>2.459092</v>
      </c>
      <c r="M9" s="60">
        <v>2.459092</v>
      </c>
      <c r="N9" s="60">
        <v>0</v>
      </c>
    </row>
    <row r="10" ht="22.9" customHeight="1" spans="1:14">
      <c r="A10" s="66" t="s">
        <v>172</v>
      </c>
      <c r="B10" s="66" t="s">
        <v>173</v>
      </c>
      <c r="C10" s="66" t="s">
        <v>174</v>
      </c>
      <c r="D10" s="66">
        <v>419</v>
      </c>
      <c r="E10" s="6" t="s">
        <v>175</v>
      </c>
      <c r="F10" s="60">
        <f t="shared" si="2"/>
        <v>78.479894</v>
      </c>
      <c r="G10" s="60">
        <f t="shared" si="3"/>
        <v>78.479894</v>
      </c>
      <c r="H10" s="5">
        <v>0</v>
      </c>
      <c r="I10" s="5">
        <v>78.479894</v>
      </c>
      <c r="J10" s="5">
        <v>0</v>
      </c>
      <c r="K10" s="5">
        <v>0</v>
      </c>
      <c r="L10" s="60">
        <f t="shared" si="4"/>
        <v>0</v>
      </c>
      <c r="M10" s="5">
        <v>0</v>
      </c>
      <c r="N10" s="5">
        <v>0</v>
      </c>
    </row>
    <row r="11" ht="22.9" customHeight="1" spans="1:14">
      <c r="A11" s="66" t="s">
        <v>172</v>
      </c>
      <c r="B11" s="66" t="s">
        <v>173</v>
      </c>
      <c r="C11" s="66">
        <v>2</v>
      </c>
      <c r="D11" s="66">
        <v>419</v>
      </c>
      <c r="E11" s="6" t="s">
        <v>176</v>
      </c>
      <c r="F11" s="60">
        <f t="shared" si="2"/>
        <v>35.69303</v>
      </c>
      <c r="G11" s="60">
        <f t="shared" si="3"/>
        <v>12.346656</v>
      </c>
      <c r="H11" s="5">
        <v>0</v>
      </c>
      <c r="I11" s="5">
        <v>12.346656</v>
      </c>
      <c r="J11" s="5">
        <v>0</v>
      </c>
      <c r="K11" s="5">
        <v>0</v>
      </c>
      <c r="L11" s="60">
        <f t="shared" si="4"/>
        <v>23.346374</v>
      </c>
      <c r="M11" s="5">
        <v>23.346374</v>
      </c>
      <c r="N11" s="5">
        <v>0</v>
      </c>
    </row>
    <row r="12" ht="22.9" customHeight="1" spans="1:14">
      <c r="A12" s="66">
        <v>211</v>
      </c>
      <c r="B12" s="66">
        <v>14</v>
      </c>
      <c r="C12" s="66">
        <v>1</v>
      </c>
      <c r="D12" s="66">
        <v>419</v>
      </c>
      <c r="E12" s="6" t="s">
        <v>177</v>
      </c>
      <c r="F12" s="60">
        <f t="shared" si="2"/>
        <v>50.5917</v>
      </c>
      <c r="G12" s="60">
        <f t="shared" si="3"/>
        <v>50.5917</v>
      </c>
      <c r="H12" s="5">
        <v>50.5917</v>
      </c>
      <c r="I12" s="5">
        <v>0</v>
      </c>
      <c r="J12" s="5">
        <v>0</v>
      </c>
      <c r="K12" s="5">
        <v>0</v>
      </c>
      <c r="L12" s="60">
        <f t="shared" si="4"/>
        <v>0</v>
      </c>
      <c r="M12" s="5">
        <v>0</v>
      </c>
      <c r="N12" s="5">
        <v>0</v>
      </c>
    </row>
    <row r="13" ht="22.9" customHeight="1" spans="1:14">
      <c r="A13" s="66" t="s">
        <v>178</v>
      </c>
      <c r="B13" s="66" t="s">
        <v>174</v>
      </c>
      <c r="C13" s="66" t="s">
        <v>174</v>
      </c>
      <c r="D13" s="66">
        <v>419</v>
      </c>
      <c r="E13" s="6" t="s">
        <v>177</v>
      </c>
      <c r="F13" s="60">
        <f t="shared" si="2"/>
        <v>1054.8373</v>
      </c>
      <c r="G13" s="60">
        <f t="shared" si="3"/>
        <v>1054.8373</v>
      </c>
      <c r="H13" s="5">
        <v>1054.8373</v>
      </c>
      <c r="I13" s="5">
        <v>0</v>
      </c>
      <c r="J13" s="5">
        <v>0</v>
      </c>
      <c r="K13" s="5">
        <v>0</v>
      </c>
      <c r="L13" s="60">
        <f t="shared" si="4"/>
        <v>0</v>
      </c>
      <c r="M13" s="5">
        <v>0</v>
      </c>
      <c r="N13" s="5">
        <v>0</v>
      </c>
    </row>
    <row r="14" ht="22.9" customHeight="1" spans="1:14">
      <c r="A14" s="66" t="s">
        <v>178</v>
      </c>
      <c r="B14" s="66" t="s">
        <v>174</v>
      </c>
      <c r="C14" s="66">
        <v>6</v>
      </c>
      <c r="D14" s="66">
        <v>419</v>
      </c>
      <c r="E14" s="6" t="s">
        <v>180</v>
      </c>
      <c r="F14" s="60">
        <f t="shared" si="2"/>
        <v>57.29</v>
      </c>
      <c r="G14" s="60">
        <f t="shared" si="3"/>
        <v>57.29</v>
      </c>
      <c r="H14" s="5">
        <v>57.29</v>
      </c>
      <c r="I14" s="5">
        <v>0</v>
      </c>
      <c r="J14" s="5">
        <v>0</v>
      </c>
      <c r="K14" s="5">
        <v>0</v>
      </c>
      <c r="L14" s="60">
        <f t="shared" si="4"/>
        <v>0</v>
      </c>
      <c r="M14" s="5">
        <v>0</v>
      </c>
      <c r="N14" s="5">
        <v>0</v>
      </c>
    </row>
    <row r="15" ht="22.9" customHeight="1" spans="1:14">
      <c r="A15" s="66" t="s">
        <v>178</v>
      </c>
      <c r="B15" s="66" t="s">
        <v>174</v>
      </c>
      <c r="C15" s="66">
        <v>9</v>
      </c>
      <c r="D15" s="66">
        <v>419</v>
      </c>
      <c r="E15" s="6" t="s">
        <v>182</v>
      </c>
      <c r="F15" s="60">
        <f t="shared" si="2"/>
        <v>79.4446</v>
      </c>
      <c r="G15" s="60">
        <f t="shared" si="3"/>
        <v>0</v>
      </c>
      <c r="H15" s="60">
        <v>0</v>
      </c>
      <c r="I15" s="60">
        <v>0</v>
      </c>
      <c r="J15" s="60">
        <v>0</v>
      </c>
      <c r="K15" s="60">
        <v>0</v>
      </c>
      <c r="L15" s="60">
        <f t="shared" si="4"/>
        <v>79.4446</v>
      </c>
      <c r="M15" s="60">
        <v>79.4446</v>
      </c>
      <c r="N15" s="60">
        <v>0</v>
      </c>
    </row>
    <row r="16" ht="22.9" customHeight="1" spans="1:14">
      <c r="A16" s="66" t="s">
        <v>178</v>
      </c>
      <c r="B16" s="66" t="s">
        <v>174</v>
      </c>
      <c r="C16" s="66">
        <v>12</v>
      </c>
      <c r="D16" s="66">
        <v>419</v>
      </c>
      <c r="E16" s="6" t="s">
        <v>183</v>
      </c>
      <c r="F16" s="60">
        <f t="shared" si="2"/>
        <v>227.93</v>
      </c>
      <c r="G16" s="60">
        <f t="shared" si="3"/>
        <v>0</v>
      </c>
      <c r="H16" s="60">
        <v>0</v>
      </c>
      <c r="I16" s="60">
        <v>0</v>
      </c>
      <c r="J16" s="60">
        <v>0</v>
      </c>
      <c r="K16" s="60">
        <v>0</v>
      </c>
      <c r="L16" s="60">
        <f t="shared" si="4"/>
        <v>227.93</v>
      </c>
      <c r="M16" s="60">
        <v>227.93</v>
      </c>
      <c r="N16" s="60">
        <v>0</v>
      </c>
    </row>
    <row r="17" ht="22.9" customHeight="1" spans="1:14">
      <c r="A17" s="66">
        <v>213</v>
      </c>
      <c r="B17" s="66" t="s">
        <v>174</v>
      </c>
      <c r="C17" s="66">
        <v>99</v>
      </c>
      <c r="D17" s="66">
        <v>419</v>
      </c>
      <c r="E17" s="6" t="s">
        <v>188</v>
      </c>
      <c r="F17" s="60">
        <f t="shared" si="2"/>
        <v>147.03</v>
      </c>
      <c r="G17" s="60">
        <f t="shared" si="3"/>
        <v>147.03</v>
      </c>
      <c r="H17" s="60">
        <v>85</v>
      </c>
      <c r="I17" s="60">
        <v>0</v>
      </c>
      <c r="J17" s="60">
        <v>55</v>
      </c>
      <c r="K17" s="60">
        <v>7.03</v>
      </c>
      <c r="L17" s="60">
        <f t="shared" si="4"/>
        <v>0</v>
      </c>
      <c r="M17" s="60">
        <v>0</v>
      </c>
      <c r="N17" s="60">
        <v>0</v>
      </c>
    </row>
    <row r="18" ht="22.9" customHeight="1" spans="1:14">
      <c r="A18" s="66" t="s">
        <v>189</v>
      </c>
      <c r="B18" s="66" t="s">
        <v>190</v>
      </c>
      <c r="C18" s="66" t="s">
        <v>174</v>
      </c>
      <c r="D18" s="66">
        <v>419</v>
      </c>
      <c r="E18" s="6" t="s">
        <v>191</v>
      </c>
      <c r="F18" s="60">
        <f t="shared" si="2"/>
        <v>144.217904</v>
      </c>
      <c r="G18" s="60">
        <f t="shared" si="3"/>
        <v>114.7388</v>
      </c>
      <c r="H18" s="60">
        <v>0</v>
      </c>
      <c r="I18" s="60">
        <v>0</v>
      </c>
      <c r="J18" s="60">
        <v>114.7388</v>
      </c>
      <c r="K18" s="60">
        <v>0</v>
      </c>
      <c r="L18" s="60">
        <f t="shared" si="4"/>
        <v>29.479104</v>
      </c>
      <c r="M18" s="60">
        <v>29.479104</v>
      </c>
      <c r="N18" s="60">
        <v>0</v>
      </c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zoomScale="115" zoomScaleNormal="115" topLeftCell="A6" workbookViewId="0">
      <selection activeCell="V1" sqref="V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13" width="7.75" customWidth="1"/>
    <col min="14" max="14" width="9.675" customWidth="1"/>
    <col min="15" max="22" width="7.75" customWidth="1"/>
    <col min="23" max="24" width="9.75" customWidth="1"/>
  </cols>
  <sheetData>
    <row r="1" ht="16.35" customHeight="1" spans="1:22">
      <c r="A1" s="11"/>
      <c r="V1" s="75" t="s">
        <v>311</v>
      </c>
    </row>
    <row r="2" ht="50.1" customHeight="1" spans="1:22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2" customHeight="1" spans="1:22">
      <c r="A3" s="72" t="s">
        <v>30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10" t="s">
        <v>31</v>
      </c>
      <c r="V3" s="10"/>
    </row>
    <row r="4" ht="26.65" customHeight="1" spans="1:22">
      <c r="A4" s="3" t="s">
        <v>156</v>
      </c>
      <c r="B4" s="3"/>
      <c r="C4" s="3"/>
      <c r="D4" s="3" t="s">
        <v>193</v>
      </c>
      <c r="E4" s="3" t="s">
        <v>194</v>
      </c>
      <c r="F4" s="3" t="s">
        <v>211</v>
      </c>
      <c r="G4" s="3" t="s">
        <v>312</v>
      </c>
      <c r="H4" s="3"/>
      <c r="I4" s="3"/>
      <c r="J4" s="3"/>
      <c r="K4" s="3"/>
      <c r="L4" s="3" t="s">
        <v>313</v>
      </c>
      <c r="M4" s="3"/>
      <c r="N4" s="3"/>
      <c r="O4" s="3"/>
      <c r="P4" s="3"/>
      <c r="Q4" s="3"/>
      <c r="R4" s="3" t="s">
        <v>191</v>
      </c>
      <c r="S4" s="3" t="s">
        <v>314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135</v>
      </c>
      <c r="H5" s="3" t="s">
        <v>315</v>
      </c>
      <c r="I5" s="3" t="s">
        <v>316</v>
      </c>
      <c r="J5" s="3" t="s">
        <v>317</v>
      </c>
      <c r="K5" s="3" t="s">
        <v>318</v>
      </c>
      <c r="L5" s="3" t="s">
        <v>135</v>
      </c>
      <c r="M5" s="3" t="s">
        <v>319</v>
      </c>
      <c r="N5" s="3" t="s">
        <v>320</v>
      </c>
      <c r="O5" s="3" t="s">
        <v>321</v>
      </c>
      <c r="P5" s="3" t="s">
        <v>322</v>
      </c>
      <c r="Q5" s="3" t="s">
        <v>323</v>
      </c>
      <c r="R5" s="3"/>
      <c r="S5" s="3" t="s">
        <v>135</v>
      </c>
      <c r="T5" s="3" t="s">
        <v>324</v>
      </c>
      <c r="U5" s="3" t="s">
        <v>273</v>
      </c>
      <c r="V5" s="3" t="s">
        <v>274</v>
      </c>
    </row>
    <row r="6" ht="22.9" customHeight="1" spans="1:22">
      <c r="A6" s="15"/>
      <c r="B6" s="15"/>
      <c r="C6" s="15"/>
      <c r="D6" s="15"/>
      <c r="E6" s="15" t="s">
        <v>135</v>
      </c>
      <c r="F6" s="73">
        <f>F7</f>
        <v>2079.822292</v>
      </c>
      <c r="G6" s="73">
        <f t="shared" ref="G6:V6" si="0">G7</f>
        <v>1555.0936</v>
      </c>
      <c r="H6" s="73">
        <f t="shared" si="0"/>
        <v>814.5208</v>
      </c>
      <c r="I6" s="73">
        <f t="shared" si="0"/>
        <v>409.2436</v>
      </c>
      <c r="J6" s="73">
        <f t="shared" si="0"/>
        <v>85</v>
      </c>
      <c r="K6" s="73">
        <f t="shared" si="0"/>
        <v>246.3292</v>
      </c>
      <c r="L6" s="73">
        <f t="shared" si="0"/>
        <v>318.480788</v>
      </c>
      <c r="M6" s="73">
        <f t="shared" si="0"/>
        <v>192.283872</v>
      </c>
      <c r="N6" s="73">
        <f t="shared" si="0"/>
        <v>0</v>
      </c>
      <c r="O6" s="73">
        <f t="shared" si="0"/>
        <v>102.158932</v>
      </c>
      <c r="P6" s="73">
        <f t="shared" si="0"/>
        <v>12.013992</v>
      </c>
      <c r="Q6" s="73">
        <f t="shared" si="0"/>
        <v>12.023992</v>
      </c>
      <c r="R6" s="73">
        <f t="shared" si="0"/>
        <v>144.217904</v>
      </c>
      <c r="S6" s="73">
        <f t="shared" si="0"/>
        <v>62.03</v>
      </c>
      <c r="T6" s="73">
        <f t="shared" si="0"/>
        <v>0</v>
      </c>
      <c r="U6" s="73">
        <f t="shared" si="0"/>
        <v>20</v>
      </c>
      <c r="V6" s="73">
        <f t="shared" si="0"/>
        <v>42.03</v>
      </c>
    </row>
    <row r="7" ht="22.9" customHeight="1" spans="1:22">
      <c r="A7" s="15"/>
      <c r="B7" s="15"/>
      <c r="C7" s="15"/>
      <c r="D7" s="15">
        <v>419</v>
      </c>
      <c r="E7" s="74" t="s">
        <v>3</v>
      </c>
      <c r="F7" s="73">
        <f>SUM(F8:F18)</f>
        <v>2079.822292</v>
      </c>
      <c r="G7" s="73">
        <f t="shared" ref="G7:V7" si="1">SUM(G8:G18)</f>
        <v>1555.0936</v>
      </c>
      <c r="H7" s="73">
        <f t="shared" si="1"/>
        <v>814.5208</v>
      </c>
      <c r="I7" s="73">
        <f t="shared" si="1"/>
        <v>409.2436</v>
      </c>
      <c r="J7" s="73">
        <f t="shared" si="1"/>
        <v>85</v>
      </c>
      <c r="K7" s="73">
        <f t="shared" si="1"/>
        <v>246.3292</v>
      </c>
      <c r="L7" s="73">
        <f t="shared" si="1"/>
        <v>318.480788</v>
      </c>
      <c r="M7" s="73">
        <f t="shared" si="1"/>
        <v>192.283872</v>
      </c>
      <c r="N7" s="73">
        <f t="shared" si="1"/>
        <v>0</v>
      </c>
      <c r="O7" s="73">
        <f t="shared" si="1"/>
        <v>102.158932</v>
      </c>
      <c r="P7" s="73">
        <f t="shared" si="1"/>
        <v>12.013992</v>
      </c>
      <c r="Q7" s="73">
        <f t="shared" si="1"/>
        <v>12.023992</v>
      </c>
      <c r="R7" s="73">
        <f t="shared" si="1"/>
        <v>144.217904</v>
      </c>
      <c r="S7" s="73">
        <f t="shared" si="1"/>
        <v>62.03</v>
      </c>
      <c r="T7" s="73">
        <f t="shared" si="1"/>
        <v>0</v>
      </c>
      <c r="U7" s="73">
        <f t="shared" si="1"/>
        <v>20</v>
      </c>
      <c r="V7" s="73">
        <f t="shared" si="1"/>
        <v>42.03</v>
      </c>
    </row>
    <row r="8" ht="22.9" customHeight="1" spans="1:22">
      <c r="A8" s="66" t="s">
        <v>167</v>
      </c>
      <c r="B8" s="66" t="s">
        <v>168</v>
      </c>
      <c r="C8" s="66" t="s">
        <v>168</v>
      </c>
      <c r="D8" s="66">
        <v>419</v>
      </c>
      <c r="E8" s="6" t="s">
        <v>169</v>
      </c>
      <c r="F8" s="73">
        <f>G8+L8+R8+S8</f>
        <v>192.283872</v>
      </c>
      <c r="G8" s="73">
        <f>SUM(H8:K8)</f>
        <v>0</v>
      </c>
      <c r="H8" s="73">
        <v>0</v>
      </c>
      <c r="I8" s="73">
        <v>0</v>
      </c>
      <c r="J8" s="73">
        <v>0</v>
      </c>
      <c r="K8" s="73">
        <v>0</v>
      </c>
      <c r="L8" s="73">
        <f>SUM(M8:Q8)</f>
        <v>192.283872</v>
      </c>
      <c r="M8" s="73">
        <v>192.283872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f>SUM(T8:V8)</f>
        <v>0</v>
      </c>
      <c r="T8" s="73">
        <v>0</v>
      </c>
      <c r="U8" s="73">
        <v>0</v>
      </c>
      <c r="V8" s="73">
        <v>0</v>
      </c>
    </row>
    <row r="9" ht="22.9" customHeight="1" spans="1:22">
      <c r="A9" s="66" t="s">
        <v>167</v>
      </c>
      <c r="B9" s="66" t="s">
        <v>170</v>
      </c>
      <c r="C9" s="66" t="s">
        <v>170</v>
      </c>
      <c r="D9" s="66">
        <v>419</v>
      </c>
      <c r="E9" s="6" t="s">
        <v>171</v>
      </c>
      <c r="F9" s="73">
        <f t="shared" ref="F9:F18" si="2">G9+L9+R9+S9</f>
        <v>12.023992</v>
      </c>
      <c r="G9" s="73">
        <f t="shared" ref="G9:G18" si="3">SUM(H9:K9)</f>
        <v>0</v>
      </c>
      <c r="H9" s="73">
        <v>0</v>
      </c>
      <c r="I9" s="73">
        <v>0</v>
      </c>
      <c r="J9" s="73">
        <v>0</v>
      </c>
      <c r="K9" s="73">
        <v>0</v>
      </c>
      <c r="L9" s="73">
        <f t="shared" ref="L9:L18" si="4">SUM(M9:Q9)</f>
        <v>12.023992</v>
      </c>
      <c r="M9" s="73">
        <v>0</v>
      </c>
      <c r="N9" s="73">
        <v>0</v>
      </c>
      <c r="O9" s="73">
        <v>0</v>
      </c>
      <c r="P9" s="73">
        <v>0</v>
      </c>
      <c r="Q9" s="73">
        <v>12.023992</v>
      </c>
      <c r="R9" s="73">
        <v>0</v>
      </c>
      <c r="S9" s="73">
        <f t="shared" ref="S9:S18" si="5">SUM(T9:V9)</f>
        <v>0</v>
      </c>
      <c r="T9" s="73">
        <v>0</v>
      </c>
      <c r="U9" s="73">
        <v>0</v>
      </c>
      <c r="V9" s="73">
        <v>0</v>
      </c>
    </row>
    <row r="10" ht="22.9" customHeight="1" spans="1:22">
      <c r="A10" s="66" t="s">
        <v>172</v>
      </c>
      <c r="B10" s="66" t="s">
        <v>173</v>
      </c>
      <c r="C10" s="66" t="s">
        <v>174</v>
      </c>
      <c r="D10" s="66">
        <v>419</v>
      </c>
      <c r="E10" s="6" t="s">
        <v>175</v>
      </c>
      <c r="F10" s="73">
        <f t="shared" si="2"/>
        <v>78.479894</v>
      </c>
      <c r="G10" s="73">
        <f t="shared" si="3"/>
        <v>0</v>
      </c>
      <c r="H10" s="73">
        <v>0</v>
      </c>
      <c r="I10" s="73">
        <v>0</v>
      </c>
      <c r="J10" s="73">
        <v>0</v>
      </c>
      <c r="K10" s="73">
        <v>0</v>
      </c>
      <c r="L10" s="73">
        <f t="shared" si="4"/>
        <v>78.479894</v>
      </c>
      <c r="M10" s="73">
        <v>0</v>
      </c>
      <c r="N10" s="73">
        <v>0</v>
      </c>
      <c r="O10" s="73">
        <v>70.224642</v>
      </c>
      <c r="P10" s="73">
        <v>8.255252</v>
      </c>
      <c r="Q10" s="73">
        <v>0</v>
      </c>
      <c r="R10" s="73">
        <v>0</v>
      </c>
      <c r="S10" s="73">
        <f t="shared" si="5"/>
        <v>0</v>
      </c>
      <c r="T10" s="73">
        <v>0</v>
      </c>
      <c r="U10" s="73">
        <v>0</v>
      </c>
      <c r="V10" s="73">
        <v>0</v>
      </c>
    </row>
    <row r="11" ht="22.9" customHeight="1" spans="1:22">
      <c r="A11" s="66" t="s">
        <v>172</v>
      </c>
      <c r="B11" s="66" t="s">
        <v>173</v>
      </c>
      <c r="C11" s="66">
        <v>2</v>
      </c>
      <c r="D11" s="66">
        <v>419</v>
      </c>
      <c r="E11" s="6" t="s">
        <v>176</v>
      </c>
      <c r="F11" s="73">
        <f t="shared" si="2"/>
        <v>35.69303</v>
      </c>
      <c r="G11" s="73">
        <f t="shared" si="3"/>
        <v>0</v>
      </c>
      <c r="H11" s="73">
        <v>0</v>
      </c>
      <c r="I11" s="73">
        <v>0</v>
      </c>
      <c r="J11" s="73">
        <v>0</v>
      </c>
      <c r="K11" s="73">
        <v>0</v>
      </c>
      <c r="L11" s="73">
        <f t="shared" si="4"/>
        <v>35.69303</v>
      </c>
      <c r="M11" s="73">
        <v>0</v>
      </c>
      <c r="N11" s="73">
        <v>0</v>
      </c>
      <c r="O11" s="73">
        <v>31.93429</v>
      </c>
      <c r="P11" s="73">
        <v>3.75874</v>
      </c>
      <c r="Q11" s="73">
        <v>0</v>
      </c>
      <c r="R11" s="73">
        <v>0</v>
      </c>
      <c r="S11" s="73">
        <f t="shared" si="5"/>
        <v>0</v>
      </c>
      <c r="T11" s="73">
        <v>0</v>
      </c>
      <c r="U11" s="73">
        <v>0</v>
      </c>
      <c r="V11" s="73">
        <v>0</v>
      </c>
    </row>
    <row r="12" ht="22.9" customHeight="1" spans="1:22">
      <c r="A12" s="66">
        <v>211</v>
      </c>
      <c r="B12" s="66">
        <v>14</v>
      </c>
      <c r="C12" s="66">
        <v>1</v>
      </c>
      <c r="D12" s="66">
        <v>419</v>
      </c>
      <c r="E12" s="6" t="s">
        <v>177</v>
      </c>
      <c r="F12" s="73">
        <f t="shared" si="2"/>
        <v>50.5917</v>
      </c>
      <c r="G12" s="73">
        <f t="shared" si="3"/>
        <v>50.5917</v>
      </c>
      <c r="H12" s="73">
        <v>26.1612</v>
      </c>
      <c r="I12" s="73">
        <v>18.1749</v>
      </c>
      <c r="J12" s="73">
        <v>0</v>
      </c>
      <c r="K12" s="73">
        <v>6.2556</v>
      </c>
      <c r="L12" s="73">
        <f t="shared" si="4"/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f t="shared" si="5"/>
        <v>0</v>
      </c>
      <c r="T12" s="73">
        <v>0</v>
      </c>
      <c r="U12" s="73">
        <v>0</v>
      </c>
      <c r="V12" s="73">
        <v>0</v>
      </c>
    </row>
    <row r="13" ht="22.9" customHeight="1" spans="1:22">
      <c r="A13" s="66" t="s">
        <v>178</v>
      </c>
      <c r="B13" s="66" t="s">
        <v>174</v>
      </c>
      <c r="C13" s="66" t="s">
        <v>174</v>
      </c>
      <c r="D13" s="66">
        <v>419</v>
      </c>
      <c r="E13" s="6" t="s">
        <v>177</v>
      </c>
      <c r="F13" s="73">
        <f t="shared" si="2"/>
        <v>1054.8373</v>
      </c>
      <c r="G13" s="73">
        <f t="shared" si="3"/>
        <v>1054.8373</v>
      </c>
      <c r="H13" s="73">
        <v>589.9404</v>
      </c>
      <c r="I13" s="73">
        <v>300.4333</v>
      </c>
      <c r="J13" s="73">
        <v>0</v>
      </c>
      <c r="K13" s="73">
        <v>164.4636</v>
      </c>
      <c r="L13" s="73">
        <f t="shared" si="4"/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f t="shared" si="5"/>
        <v>0</v>
      </c>
      <c r="T13" s="73">
        <v>0</v>
      </c>
      <c r="U13" s="73">
        <v>0</v>
      </c>
      <c r="V13" s="73">
        <v>0</v>
      </c>
    </row>
    <row r="14" ht="22.9" customHeight="1" spans="1:22">
      <c r="A14" s="66" t="s">
        <v>178</v>
      </c>
      <c r="B14" s="66" t="s">
        <v>174</v>
      </c>
      <c r="C14" s="66">
        <v>6</v>
      </c>
      <c r="D14" s="66">
        <v>419</v>
      </c>
      <c r="E14" s="6" t="s">
        <v>180</v>
      </c>
      <c r="F14" s="73">
        <f t="shared" si="2"/>
        <v>57.29</v>
      </c>
      <c r="G14" s="73">
        <f t="shared" si="3"/>
        <v>57.29</v>
      </c>
      <c r="H14" s="73">
        <v>35.62</v>
      </c>
      <c r="I14" s="73">
        <v>7.12</v>
      </c>
      <c r="J14" s="73">
        <v>0</v>
      </c>
      <c r="K14" s="73">
        <v>14.55</v>
      </c>
      <c r="L14" s="73">
        <f t="shared" si="4"/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f t="shared" si="5"/>
        <v>0</v>
      </c>
      <c r="T14" s="73">
        <v>0</v>
      </c>
      <c r="U14" s="73">
        <v>0</v>
      </c>
      <c r="V14" s="73">
        <v>0</v>
      </c>
    </row>
    <row r="15" ht="22.9" customHeight="1" spans="1:22">
      <c r="A15" s="66" t="s">
        <v>178</v>
      </c>
      <c r="B15" s="66" t="s">
        <v>174</v>
      </c>
      <c r="C15" s="66">
        <v>9</v>
      </c>
      <c r="D15" s="66">
        <v>419</v>
      </c>
      <c r="E15" s="6" t="s">
        <v>182</v>
      </c>
      <c r="F15" s="73">
        <f t="shared" si="2"/>
        <v>79.4446</v>
      </c>
      <c r="G15" s="73">
        <f t="shared" si="3"/>
        <v>79.4446</v>
      </c>
      <c r="H15" s="73">
        <v>42.3192</v>
      </c>
      <c r="I15" s="73">
        <v>14.5354</v>
      </c>
      <c r="J15" s="73">
        <v>0</v>
      </c>
      <c r="K15" s="73">
        <v>22.59</v>
      </c>
      <c r="L15" s="73">
        <f t="shared" si="4"/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f t="shared" si="5"/>
        <v>0</v>
      </c>
      <c r="T15" s="73">
        <v>0</v>
      </c>
      <c r="U15" s="73">
        <v>0</v>
      </c>
      <c r="V15" s="73">
        <v>0</v>
      </c>
    </row>
    <row r="16" ht="22.9" customHeight="1" spans="1:22">
      <c r="A16" s="66" t="s">
        <v>178</v>
      </c>
      <c r="B16" s="66" t="s">
        <v>174</v>
      </c>
      <c r="C16" s="66">
        <v>12</v>
      </c>
      <c r="D16" s="66">
        <v>419</v>
      </c>
      <c r="E16" s="6" t="s">
        <v>183</v>
      </c>
      <c r="F16" s="73">
        <f t="shared" si="2"/>
        <v>227.93</v>
      </c>
      <c r="G16" s="73">
        <f t="shared" si="3"/>
        <v>227.93</v>
      </c>
      <c r="H16" s="73">
        <v>120.48</v>
      </c>
      <c r="I16" s="73">
        <v>68.98</v>
      </c>
      <c r="J16" s="73">
        <v>0</v>
      </c>
      <c r="K16" s="73">
        <v>38.47</v>
      </c>
      <c r="L16" s="73">
        <f t="shared" si="4"/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f t="shared" si="5"/>
        <v>0</v>
      </c>
      <c r="T16" s="73">
        <v>0</v>
      </c>
      <c r="U16" s="73">
        <v>0</v>
      </c>
      <c r="V16" s="73">
        <v>0</v>
      </c>
    </row>
    <row r="17" ht="22.9" customHeight="1" spans="1:22">
      <c r="A17" s="66">
        <v>213</v>
      </c>
      <c r="B17" s="66" t="s">
        <v>174</v>
      </c>
      <c r="C17" s="66">
        <v>99</v>
      </c>
      <c r="D17" s="66">
        <v>419</v>
      </c>
      <c r="E17" s="6" t="s">
        <v>188</v>
      </c>
      <c r="F17" s="73">
        <f t="shared" si="2"/>
        <v>147.03</v>
      </c>
      <c r="G17" s="73">
        <f t="shared" si="3"/>
        <v>85</v>
      </c>
      <c r="H17" s="73">
        <v>0</v>
      </c>
      <c r="I17" s="73">
        <v>0</v>
      </c>
      <c r="J17" s="73">
        <v>85</v>
      </c>
      <c r="K17" s="73">
        <v>0</v>
      </c>
      <c r="L17" s="73">
        <f t="shared" si="4"/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f t="shared" si="5"/>
        <v>62.03</v>
      </c>
      <c r="T17" s="73">
        <v>0</v>
      </c>
      <c r="U17" s="73">
        <v>20</v>
      </c>
      <c r="V17" s="73">
        <v>42.03</v>
      </c>
    </row>
    <row r="18" ht="22.9" customHeight="1" spans="1:22">
      <c r="A18" s="66" t="s">
        <v>189</v>
      </c>
      <c r="B18" s="66" t="s">
        <v>190</v>
      </c>
      <c r="C18" s="66" t="s">
        <v>174</v>
      </c>
      <c r="D18" s="66">
        <v>419</v>
      </c>
      <c r="E18" s="6" t="s">
        <v>191</v>
      </c>
      <c r="F18" s="73">
        <f t="shared" si="2"/>
        <v>144.217904</v>
      </c>
      <c r="G18" s="73">
        <f t="shared" si="3"/>
        <v>0</v>
      </c>
      <c r="H18" s="73">
        <v>0</v>
      </c>
      <c r="I18" s="73">
        <v>0</v>
      </c>
      <c r="J18" s="73">
        <v>0</v>
      </c>
      <c r="K18" s="73">
        <v>0</v>
      </c>
      <c r="L18" s="73">
        <f t="shared" si="4"/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144.217904</v>
      </c>
      <c r="S18" s="73">
        <f t="shared" si="5"/>
        <v>0</v>
      </c>
      <c r="T18" s="73">
        <v>0</v>
      </c>
      <c r="U18" s="73">
        <v>0</v>
      </c>
      <c r="V18" s="73">
        <v>0</v>
      </c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zoomScale="115" zoomScaleNormal="115" workbookViewId="0">
      <selection activeCell="A2" sqref="A2:K2"/>
    </sheetView>
  </sheetViews>
  <sheetFormatPr defaultColWidth="10" defaultRowHeight="13.5" outlineLevelRow="7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11"/>
      <c r="K1" s="9" t="s">
        <v>325</v>
      </c>
    </row>
    <row r="2" ht="46.5" customHeight="1" spans="1:11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72" t="s">
        <v>30</v>
      </c>
      <c r="B3" s="72"/>
      <c r="C3" s="72"/>
      <c r="D3" s="72"/>
      <c r="E3" s="72"/>
      <c r="F3" s="72"/>
      <c r="G3" s="72"/>
      <c r="H3" s="72"/>
      <c r="I3" s="72"/>
      <c r="J3" s="10" t="s">
        <v>31</v>
      </c>
      <c r="K3" s="10"/>
    </row>
    <row r="4" ht="23.25" customHeight="1" spans="1:11">
      <c r="A4" s="3" t="s">
        <v>156</v>
      </c>
      <c r="B4" s="3"/>
      <c r="C4" s="3"/>
      <c r="D4" s="3" t="s">
        <v>193</v>
      </c>
      <c r="E4" s="3" t="s">
        <v>194</v>
      </c>
      <c r="F4" s="3" t="s">
        <v>326</v>
      </c>
      <c r="G4" s="3" t="s">
        <v>327</v>
      </c>
      <c r="H4" s="3" t="s">
        <v>328</v>
      </c>
      <c r="I4" s="3" t="s">
        <v>329</v>
      </c>
      <c r="J4" s="3" t="s">
        <v>330</v>
      </c>
      <c r="K4" s="3" t="s">
        <v>331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5"/>
      <c r="B6" s="15"/>
      <c r="C6" s="15"/>
      <c r="D6" s="15"/>
      <c r="E6" s="15" t="s">
        <v>135</v>
      </c>
      <c r="F6" s="14">
        <f t="shared" ref="F6:K6" si="0">F7</f>
        <v>86.9</v>
      </c>
      <c r="G6" s="14">
        <f t="shared" si="0"/>
        <v>68.4</v>
      </c>
      <c r="H6" s="14">
        <f t="shared" si="0"/>
        <v>0.5</v>
      </c>
      <c r="I6" s="14">
        <f t="shared" si="0"/>
        <v>0</v>
      </c>
      <c r="J6" s="14">
        <f t="shared" si="0"/>
        <v>0</v>
      </c>
      <c r="K6" s="14">
        <f t="shared" si="0"/>
        <v>18</v>
      </c>
    </row>
    <row r="7" spans="1:11">
      <c r="A7" s="15"/>
      <c r="B7" s="15"/>
      <c r="C7" s="15"/>
      <c r="D7" s="13" t="s">
        <v>153</v>
      </c>
      <c r="E7" s="13" t="s">
        <v>3</v>
      </c>
      <c r="F7" s="14">
        <f t="shared" ref="F7:K7" si="1">F8</f>
        <v>86.9</v>
      </c>
      <c r="G7" s="14">
        <f t="shared" si="1"/>
        <v>68.4</v>
      </c>
      <c r="H7" s="14">
        <f t="shared" si="1"/>
        <v>0.5</v>
      </c>
      <c r="I7" s="14">
        <f t="shared" si="1"/>
        <v>0</v>
      </c>
      <c r="J7" s="14">
        <f t="shared" si="1"/>
        <v>0</v>
      </c>
      <c r="K7" s="14">
        <f t="shared" si="1"/>
        <v>18</v>
      </c>
    </row>
    <row r="8" ht="22.9" customHeight="1" spans="1:11">
      <c r="A8" s="49">
        <v>213</v>
      </c>
      <c r="B8" s="49" t="s">
        <v>174</v>
      </c>
      <c r="C8" s="49">
        <v>99</v>
      </c>
      <c r="D8" s="48">
        <v>419</v>
      </c>
      <c r="E8" s="4" t="s">
        <v>188</v>
      </c>
      <c r="F8" s="5">
        <v>86.9</v>
      </c>
      <c r="G8" s="60">
        <v>68.4</v>
      </c>
      <c r="H8" s="60">
        <v>0.5</v>
      </c>
      <c r="I8" s="60">
        <v>0</v>
      </c>
      <c r="J8" s="60">
        <v>0</v>
      </c>
      <c r="K8" s="60">
        <v>18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A2" sqref="A2:R2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8">
      <c r="A1" s="11"/>
      <c r="Q1" s="50" t="s">
        <v>332</v>
      </c>
      <c r="R1" s="51"/>
    </row>
    <row r="2" ht="40.5" customHeight="1" spans="1:18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0" t="s">
        <v>31</v>
      </c>
      <c r="R3" s="10"/>
    </row>
    <row r="4" ht="24.2" customHeight="1" spans="1:18">
      <c r="A4" s="3" t="s">
        <v>156</v>
      </c>
      <c r="B4" s="3"/>
      <c r="C4" s="3"/>
      <c r="D4" s="3" t="s">
        <v>193</v>
      </c>
      <c r="E4" s="3" t="s">
        <v>194</v>
      </c>
      <c r="F4" s="3" t="s">
        <v>326</v>
      </c>
      <c r="G4" s="3" t="s">
        <v>333</v>
      </c>
      <c r="H4" s="3" t="s">
        <v>334</v>
      </c>
      <c r="I4" s="3" t="s">
        <v>335</v>
      </c>
      <c r="J4" s="3" t="s">
        <v>336</v>
      </c>
      <c r="K4" s="3" t="s">
        <v>337</v>
      </c>
      <c r="L4" s="3" t="s">
        <v>338</v>
      </c>
      <c r="M4" s="3" t="s">
        <v>339</v>
      </c>
      <c r="N4" s="3" t="s">
        <v>328</v>
      </c>
      <c r="O4" s="3" t="s">
        <v>340</v>
      </c>
      <c r="P4" s="3" t="s">
        <v>341</v>
      </c>
      <c r="Q4" s="3" t="s">
        <v>329</v>
      </c>
      <c r="R4" s="3" t="s">
        <v>331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>
      <c r="A6" s="15"/>
      <c r="B6" s="15"/>
      <c r="C6" s="15"/>
      <c r="D6" s="15"/>
      <c r="E6" s="15" t="s">
        <v>135</v>
      </c>
      <c r="F6" s="14">
        <f>F7</f>
        <v>86.9</v>
      </c>
      <c r="G6" s="14">
        <f t="shared" ref="G6:R6" si="0">G7</f>
        <v>0</v>
      </c>
      <c r="H6" s="14">
        <f t="shared" si="0"/>
        <v>0</v>
      </c>
      <c r="I6" s="14">
        <f t="shared" si="0"/>
        <v>0</v>
      </c>
      <c r="J6" s="14">
        <f t="shared" si="0"/>
        <v>23</v>
      </c>
      <c r="K6" s="14">
        <f t="shared" si="0"/>
        <v>27</v>
      </c>
      <c r="L6" s="14">
        <f t="shared" si="0"/>
        <v>2</v>
      </c>
      <c r="M6" s="14">
        <f t="shared" si="0"/>
        <v>7.4</v>
      </c>
      <c r="N6" s="14">
        <f t="shared" si="0"/>
        <v>0.5</v>
      </c>
      <c r="O6" s="14">
        <f t="shared" si="0"/>
        <v>9</v>
      </c>
      <c r="P6" s="14">
        <f t="shared" si="0"/>
        <v>0</v>
      </c>
      <c r="Q6" s="14">
        <f t="shared" si="0"/>
        <v>0</v>
      </c>
      <c r="R6" s="14">
        <f t="shared" si="0"/>
        <v>18</v>
      </c>
    </row>
    <row r="7" spans="1:18">
      <c r="A7" s="15"/>
      <c r="B7" s="15"/>
      <c r="C7" s="15"/>
      <c r="D7" s="13" t="s">
        <v>153</v>
      </c>
      <c r="E7" s="13" t="s">
        <v>3</v>
      </c>
      <c r="F7" s="14">
        <f>F8</f>
        <v>86.9</v>
      </c>
      <c r="G7" s="14">
        <f t="shared" ref="G7:R7" si="1">G8</f>
        <v>0</v>
      </c>
      <c r="H7" s="14">
        <f t="shared" si="1"/>
        <v>0</v>
      </c>
      <c r="I7" s="14">
        <f t="shared" si="1"/>
        <v>0</v>
      </c>
      <c r="J7" s="14">
        <f t="shared" si="1"/>
        <v>23</v>
      </c>
      <c r="K7" s="14">
        <f t="shared" si="1"/>
        <v>27</v>
      </c>
      <c r="L7" s="14">
        <f t="shared" si="1"/>
        <v>2</v>
      </c>
      <c r="M7" s="14">
        <f t="shared" si="1"/>
        <v>7.4</v>
      </c>
      <c r="N7" s="14">
        <f t="shared" si="1"/>
        <v>0.5</v>
      </c>
      <c r="O7" s="14">
        <f t="shared" si="1"/>
        <v>9</v>
      </c>
      <c r="P7" s="14">
        <f t="shared" si="1"/>
        <v>0</v>
      </c>
      <c r="Q7" s="14">
        <f t="shared" si="1"/>
        <v>0</v>
      </c>
      <c r="R7" s="14">
        <f t="shared" si="1"/>
        <v>18</v>
      </c>
    </row>
    <row r="8" spans="1:18">
      <c r="A8" s="49">
        <v>213</v>
      </c>
      <c r="B8" s="49" t="s">
        <v>174</v>
      </c>
      <c r="C8" s="49">
        <v>99</v>
      </c>
      <c r="D8" s="48">
        <v>419</v>
      </c>
      <c r="E8" s="4" t="s">
        <v>188</v>
      </c>
      <c r="F8" s="5">
        <f>SUM(G8:R8)</f>
        <v>86.9</v>
      </c>
      <c r="G8" s="70"/>
      <c r="H8" s="70"/>
      <c r="I8" s="70"/>
      <c r="J8" s="70">
        <v>23</v>
      </c>
      <c r="K8" s="70">
        <v>27</v>
      </c>
      <c r="L8" s="70">
        <v>2</v>
      </c>
      <c r="M8" s="70">
        <v>7.4</v>
      </c>
      <c r="N8" s="70">
        <v>0.5</v>
      </c>
      <c r="O8" s="70">
        <v>9</v>
      </c>
      <c r="P8" s="70"/>
      <c r="Q8" s="70"/>
      <c r="R8" s="70">
        <v>18</v>
      </c>
    </row>
    <row r="9" spans="7:18"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15" zoomScaleNormal="115" workbookViewId="0">
      <selection activeCell="A2" sqref="A2:T2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20">
      <c r="A1" s="11"/>
      <c r="S1" s="50" t="s">
        <v>342</v>
      </c>
      <c r="T1" s="51"/>
    </row>
    <row r="2" ht="36.2" customHeight="1" spans="1:20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" t="s">
        <v>31</v>
      </c>
      <c r="T3" s="10"/>
    </row>
    <row r="4" ht="28.5" customHeight="1" spans="1:20">
      <c r="A4" s="3" t="s">
        <v>156</v>
      </c>
      <c r="B4" s="3"/>
      <c r="C4" s="3"/>
      <c r="D4" s="3" t="s">
        <v>193</v>
      </c>
      <c r="E4" s="3" t="s">
        <v>194</v>
      </c>
      <c r="F4" s="3" t="s">
        <v>326</v>
      </c>
      <c r="G4" s="3" t="s">
        <v>197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200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135</v>
      </c>
      <c r="H5" s="3" t="s">
        <v>343</v>
      </c>
      <c r="I5" s="3" t="s">
        <v>344</v>
      </c>
      <c r="J5" s="3" t="s">
        <v>345</v>
      </c>
      <c r="K5" s="3" t="s">
        <v>346</v>
      </c>
      <c r="L5" s="3" t="s">
        <v>347</v>
      </c>
      <c r="M5" s="3" t="s">
        <v>348</v>
      </c>
      <c r="N5" s="3" t="s">
        <v>349</v>
      </c>
      <c r="O5" s="3" t="s">
        <v>350</v>
      </c>
      <c r="P5" s="3" t="s">
        <v>351</v>
      </c>
      <c r="Q5" s="3" t="s">
        <v>352</v>
      </c>
      <c r="R5" s="3" t="s">
        <v>135</v>
      </c>
      <c r="S5" s="3" t="s">
        <v>276</v>
      </c>
      <c r="T5" s="3" t="s">
        <v>310</v>
      </c>
    </row>
    <row r="6" ht="22.9" customHeight="1" spans="1:20">
      <c r="A6" s="15"/>
      <c r="B6" s="15"/>
      <c r="C6" s="15"/>
      <c r="D6" s="15"/>
      <c r="E6" s="15" t="s">
        <v>135</v>
      </c>
      <c r="F6" s="68">
        <f>F7</f>
        <v>529.426</v>
      </c>
      <c r="G6" s="68">
        <f t="shared" ref="G6:T6" si="0">G7</f>
        <v>487.446</v>
      </c>
      <c r="H6" s="68">
        <f t="shared" si="0"/>
        <v>299.19</v>
      </c>
      <c r="I6" s="68">
        <f t="shared" si="0"/>
        <v>9</v>
      </c>
      <c r="J6" s="68">
        <f t="shared" si="0"/>
        <v>5.534</v>
      </c>
      <c r="K6" s="68">
        <f t="shared" si="0"/>
        <v>2.12</v>
      </c>
      <c r="L6" s="68">
        <f t="shared" si="0"/>
        <v>12.5</v>
      </c>
      <c r="M6" s="68">
        <f t="shared" si="0"/>
        <v>17.42</v>
      </c>
      <c r="N6" s="68">
        <f t="shared" si="0"/>
        <v>0</v>
      </c>
      <c r="O6" s="68">
        <f t="shared" si="0"/>
        <v>9.57</v>
      </c>
      <c r="P6" s="68">
        <f t="shared" si="0"/>
        <v>6.846</v>
      </c>
      <c r="Q6" s="68">
        <f t="shared" si="0"/>
        <v>125.266</v>
      </c>
      <c r="R6" s="68">
        <f t="shared" si="0"/>
        <v>41.98</v>
      </c>
      <c r="S6" s="68">
        <f t="shared" si="0"/>
        <v>15.34</v>
      </c>
      <c r="T6" s="68">
        <f t="shared" si="0"/>
        <v>26.64</v>
      </c>
    </row>
    <row r="7" ht="22.9" customHeight="1" spans="1:20">
      <c r="A7" s="15"/>
      <c r="B7" s="15"/>
      <c r="C7" s="15"/>
      <c r="D7" s="13">
        <v>419</v>
      </c>
      <c r="E7" s="15" t="s">
        <v>3</v>
      </c>
      <c r="F7" s="68">
        <f>SUM(F8:F14)</f>
        <v>529.426</v>
      </c>
      <c r="G7" s="68">
        <f t="shared" ref="G7:T7" si="1">SUM(G8:G14)</f>
        <v>487.446</v>
      </c>
      <c r="H7" s="68">
        <f t="shared" si="1"/>
        <v>299.19</v>
      </c>
      <c r="I7" s="68">
        <f t="shared" si="1"/>
        <v>9</v>
      </c>
      <c r="J7" s="68">
        <f t="shared" si="1"/>
        <v>5.534</v>
      </c>
      <c r="K7" s="68">
        <f t="shared" si="1"/>
        <v>2.12</v>
      </c>
      <c r="L7" s="68">
        <f t="shared" si="1"/>
        <v>12.5</v>
      </c>
      <c r="M7" s="68">
        <f t="shared" si="1"/>
        <v>17.42</v>
      </c>
      <c r="N7" s="68">
        <f t="shared" si="1"/>
        <v>0</v>
      </c>
      <c r="O7" s="68">
        <f t="shared" si="1"/>
        <v>9.57</v>
      </c>
      <c r="P7" s="68">
        <f t="shared" si="1"/>
        <v>6.846</v>
      </c>
      <c r="Q7" s="68">
        <f t="shared" si="1"/>
        <v>125.266</v>
      </c>
      <c r="R7" s="68">
        <f t="shared" si="1"/>
        <v>41.98</v>
      </c>
      <c r="S7" s="68">
        <f t="shared" si="1"/>
        <v>15.34</v>
      </c>
      <c r="T7" s="68">
        <f t="shared" si="1"/>
        <v>26.64</v>
      </c>
    </row>
    <row r="8" ht="22.9" customHeight="1" spans="1:20">
      <c r="A8" s="66">
        <v>211</v>
      </c>
      <c r="B8" s="66">
        <v>14</v>
      </c>
      <c r="C8" s="66">
        <v>1</v>
      </c>
      <c r="D8" s="67">
        <v>419</v>
      </c>
      <c r="E8" s="6" t="s">
        <v>177</v>
      </c>
      <c r="F8" s="68">
        <f t="shared" ref="F8:F13" si="2">G8+R8</f>
        <v>7.2</v>
      </c>
      <c r="G8" s="68">
        <f t="shared" ref="G8:G13" si="3">SUM(H8:Q8)</f>
        <v>3.78</v>
      </c>
      <c r="H8" s="68">
        <v>0.78</v>
      </c>
      <c r="I8" s="68">
        <v>0</v>
      </c>
      <c r="J8" s="68">
        <v>1.5</v>
      </c>
      <c r="K8" s="68">
        <v>0</v>
      </c>
      <c r="L8" s="68">
        <v>0</v>
      </c>
      <c r="M8" s="68">
        <v>1.5</v>
      </c>
      <c r="N8" s="68">
        <v>0</v>
      </c>
      <c r="O8" s="68">
        <v>0</v>
      </c>
      <c r="P8" s="68">
        <v>0</v>
      </c>
      <c r="Q8" s="68">
        <v>0</v>
      </c>
      <c r="R8" s="68">
        <f t="shared" ref="R8:R13" si="4">S8+T8</f>
        <v>3.42</v>
      </c>
      <c r="S8" s="68">
        <v>3.42</v>
      </c>
      <c r="T8" s="68">
        <v>0</v>
      </c>
    </row>
    <row r="9" ht="22.9" customHeight="1" spans="1:20">
      <c r="A9" s="66" t="s">
        <v>178</v>
      </c>
      <c r="B9" s="66" t="s">
        <v>174</v>
      </c>
      <c r="C9" s="66" t="s">
        <v>174</v>
      </c>
      <c r="D9" s="67">
        <v>419</v>
      </c>
      <c r="E9" s="6" t="s">
        <v>177</v>
      </c>
      <c r="F9" s="68">
        <f t="shared" si="2"/>
        <v>152.136</v>
      </c>
      <c r="G9" s="68">
        <f t="shared" si="3"/>
        <v>146.156</v>
      </c>
      <c r="H9" s="68">
        <v>131.92</v>
      </c>
      <c r="I9" s="68">
        <v>0</v>
      </c>
      <c r="J9" s="68">
        <v>4.034</v>
      </c>
      <c r="K9" s="68">
        <v>0</v>
      </c>
      <c r="L9" s="68">
        <v>0</v>
      </c>
      <c r="M9" s="68">
        <v>5.67</v>
      </c>
      <c r="N9" s="68">
        <v>0</v>
      </c>
      <c r="O9" s="68">
        <v>0</v>
      </c>
      <c r="P9" s="68">
        <v>2.266</v>
      </c>
      <c r="Q9" s="68">
        <v>2.266</v>
      </c>
      <c r="R9" s="68">
        <f t="shared" si="4"/>
        <v>5.98</v>
      </c>
      <c r="S9" s="68">
        <v>5.98</v>
      </c>
      <c r="T9" s="68">
        <v>0</v>
      </c>
    </row>
    <row r="10" ht="22.9" customHeight="1" spans="1:20">
      <c r="A10" s="66" t="s">
        <v>178</v>
      </c>
      <c r="B10" s="66" t="s">
        <v>174</v>
      </c>
      <c r="C10" s="66">
        <v>6</v>
      </c>
      <c r="D10" s="67">
        <v>419</v>
      </c>
      <c r="E10" s="6" t="s">
        <v>180</v>
      </c>
      <c r="F10" s="68">
        <f t="shared" si="2"/>
        <v>4.5</v>
      </c>
      <c r="G10" s="68">
        <f t="shared" si="3"/>
        <v>4.5</v>
      </c>
      <c r="H10" s="69">
        <v>3.5</v>
      </c>
      <c r="I10" s="69">
        <v>0</v>
      </c>
      <c r="J10" s="69">
        <v>0</v>
      </c>
      <c r="K10" s="69">
        <v>0</v>
      </c>
      <c r="L10" s="69">
        <v>0</v>
      </c>
      <c r="M10" s="69">
        <v>0.5</v>
      </c>
      <c r="N10" s="69">
        <v>0</v>
      </c>
      <c r="O10" s="69">
        <v>0</v>
      </c>
      <c r="P10" s="69">
        <v>0</v>
      </c>
      <c r="Q10" s="69">
        <v>0.5</v>
      </c>
      <c r="R10" s="68">
        <f t="shared" si="4"/>
        <v>0</v>
      </c>
      <c r="S10" s="69">
        <v>0</v>
      </c>
      <c r="T10" s="69">
        <v>0</v>
      </c>
    </row>
    <row r="11" ht="22.9" customHeight="1" spans="1:20">
      <c r="A11" s="66" t="s">
        <v>178</v>
      </c>
      <c r="B11" s="66" t="s">
        <v>174</v>
      </c>
      <c r="C11" s="66">
        <v>9</v>
      </c>
      <c r="D11" s="67">
        <v>419</v>
      </c>
      <c r="E11" s="6" t="s">
        <v>182</v>
      </c>
      <c r="F11" s="68">
        <f t="shared" si="2"/>
        <v>5.94</v>
      </c>
      <c r="G11" s="68">
        <f t="shared" si="3"/>
        <v>0</v>
      </c>
      <c r="H11" s="69">
        <v>0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  <c r="R11" s="68">
        <f t="shared" si="4"/>
        <v>5.94</v>
      </c>
      <c r="S11" s="69">
        <v>5.94</v>
      </c>
      <c r="T11" s="69">
        <v>0</v>
      </c>
    </row>
    <row r="12" ht="22.9" customHeight="1" spans="1:20">
      <c r="A12" s="66" t="s">
        <v>178</v>
      </c>
      <c r="B12" s="66" t="s">
        <v>174</v>
      </c>
      <c r="C12" s="66">
        <v>12</v>
      </c>
      <c r="D12" s="67">
        <v>419</v>
      </c>
      <c r="E12" s="6" t="s">
        <v>183</v>
      </c>
      <c r="F12" s="68">
        <f t="shared" si="2"/>
        <v>26.64</v>
      </c>
      <c r="G12" s="68">
        <f t="shared" si="3"/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R12" s="68">
        <f t="shared" si="4"/>
        <v>26.64</v>
      </c>
      <c r="S12" s="69">
        <v>0</v>
      </c>
      <c r="T12" s="69">
        <v>26.64</v>
      </c>
    </row>
    <row r="13" ht="22.9" customHeight="1" spans="1:20">
      <c r="A13" s="66">
        <v>213</v>
      </c>
      <c r="B13" s="66" t="s">
        <v>174</v>
      </c>
      <c r="C13" s="66">
        <v>99</v>
      </c>
      <c r="D13" s="67">
        <v>419</v>
      </c>
      <c r="E13" s="6" t="s">
        <v>188</v>
      </c>
      <c r="F13" s="68">
        <f t="shared" si="2"/>
        <v>333.01</v>
      </c>
      <c r="G13" s="68">
        <f t="shared" si="3"/>
        <v>333.01</v>
      </c>
      <c r="H13" s="69">
        <v>162.99</v>
      </c>
      <c r="I13" s="69">
        <v>9</v>
      </c>
      <c r="J13" s="69">
        <v>0</v>
      </c>
      <c r="K13" s="69">
        <v>2.12</v>
      </c>
      <c r="L13" s="69">
        <v>12.5</v>
      </c>
      <c r="M13" s="69">
        <v>9.75</v>
      </c>
      <c r="N13" s="69">
        <v>0</v>
      </c>
      <c r="O13" s="69">
        <v>9.57</v>
      </c>
      <c r="P13" s="69">
        <v>4.58</v>
      </c>
      <c r="Q13" s="69">
        <f>131.5-9</f>
        <v>122.5</v>
      </c>
      <c r="R13" s="68">
        <f t="shared" si="4"/>
        <v>0</v>
      </c>
      <c r="S13" s="69">
        <v>0</v>
      </c>
      <c r="T13" s="69">
        <v>0</v>
      </c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zoomScale="115" zoomScaleNormal="115" topLeftCell="G1" workbookViewId="0">
      <selection activeCell="K29" sqref="K29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7" width="7.13333333333333" customWidth="1"/>
    <col min="8" max="8" width="5.96666666666667" customWidth="1"/>
    <col min="9" max="9" width="6.51666666666667" customWidth="1"/>
    <col min="10" max="10" width="6.40833333333333" customWidth="1"/>
    <col min="11" max="11" width="5.86666666666667" customWidth="1"/>
    <col min="12" max="12" width="6.3" customWidth="1"/>
    <col min="13" max="13" width="5.53333333333333" customWidth="1"/>
    <col min="14" max="14" width="6.4" customWidth="1"/>
    <col min="15" max="16" width="7.13333333333333" customWidth="1"/>
    <col min="17" max="18" width="8.475" customWidth="1"/>
    <col min="19" max="21" width="7.13333333333333" customWidth="1"/>
    <col min="22" max="22" width="8.03333333333333" customWidth="1"/>
    <col min="23" max="23" width="7.825" customWidth="1"/>
    <col min="24" max="24" width="7.925" customWidth="1"/>
    <col min="25" max="25" width="8.05" customWidth="1"/>
    <col min="26" max="26" width="6.08333333333333" customWidth="1"/>
    <col min="27" max="27" width="7.71666666666667" customWidth="1"/>
    <col min="28" max="28" width="7.13333333333333" customWidth="1"/>
    <col min="29" max="29" width="5.96666666666667" customWidth="1"/>
    <col min="30" max="30" width="7.71666666666667" customWidth="1"/>
    <col min="31" max="31" width="9.55833333333333" customWidth="1"/>
    <col min="32" max="32" width="7.13333333333333" customWidth="1"/>
    <col min="33" max="33" width="7.925" customWidth="1"/>
    <col min="34" max="35" width="9.75" customWidth="1"/>
  </cols>
  <sheetData>
    <row r="1" ht="16.35" customHeight="1" spans="1:33">
      <c r="A1" s="11"/>
      <c r="AF1" s="50" t="s">
        <v>353</v>
      </c>
      <c r="AG1" s="51"/>
    </row>
    <row r="2" ht="43.9" customHeight="1" spans="1:33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0" t="s">
        <v>31</v>
      </c>
      <c r="AG3" s="10"/>
    </row>
    <row r="4" ht="24.95" customHeight="1" spans="1:33">
      <c r="A4" s="3" t="s">
        <v>156</v>
      </c>
      <c r="B4" s="3"/>
      <c r="C4" s="3"/>
      <c r="D4" s="3" t="s">
        <v>193</v>
      </c>
      <c r="E4" s="3" t="s">
        <v>194</v>
      </c>
      <c r="F4" s="3" t="s">
        <v>354</v>
      </c>
      <c r="G4" s="3" t="s">
        <v>355</v>
      </c>
      <c r="H4" s="3" t="s">
        <v>356</v>
      </c>
      <c r="I4" s="3" t="s">
        <v>357</v>
      </c>
      <c r="J4" s="3" t="s">
        <v>280</v>
      </c>
      <c r="K4" s="3" t="s">
        <v>358</v>
      </c>
      <c r="L4" s="3" t="s">
        <v>359</v>
      </c>
      <c r="M4" s="3" t="s">
        <v>360</v>
      </c>
      <c r="N4" s="3" t="s">
        <v>361</v>
      </c>
      <c r="O4" s="3" t="s">
        <v>362</v>
      </c>
      <c r="P4" s="3" t="s">
        <v>363</v>
      </c>
      <c r="Q4" s="3" t="s">
        <v>349</v>
      </c>
      <c r="R4" s="3" t="s">
        <v>351</v>
      </c>
      <c r="S4" s="3" t="s">
        <v>290</v>
      </c>
      <c r="T4" s="3" t="s">
        <v>344</v>
      </c>
      <c r="U4" s="3" t="s">
        <v>345</v>
      </c>
      <c r="V4" s="3" t="s">
        <v>348</v>
      </c>
      <c r="W4" s="3" t="s">
        <v>296</v>
      </c>
      <c r="X4" s="3" t="s">
        <v>364</v>
      </c>
      <c r="Y4" s="3" t="s">
        <v>365</v>
      </c>
      <c r="Z4" s="3" t="s">
        <v>366</v>
      </c>
      <c r="AA4" s="3" t="s">
        <v>347</v>
      </c>
      <c r="AB4" s="3" t="s">
        <v>367</v>
      </c>
      <c r="AC4" s="3" t="s">
        <v>368</v>
      </c>
      <c r="AD4" s="3" t="s">
        <v>350</v>
      </c>
      <c r="AE4" s="3" t="s">
        <v>369</v>
      </c>
      <c r="AF4" s="3" t="s">
        <v>370</v>
      </c>
      <c r="AG4" s="3" t="s">
        <v>352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58"/>
      <c r="B6" s="64"/>
      <c r="C6" s="64"/>
      <c r="D6" s="15"/>
      <c r="E6" s="15" t="s">
        <v>135</v>
      </c>
      <c r="F6" s="65">
        <f>F7</f>
        <v>529.426</v>
      </c>
      <c r="G6" s="65">
        <f t="shared" ref="G6:AG6" si="0">G7</f>
        <v>27.722</v>
      </c>
      <c r="H6" s="65">
        <f t="shared" si="0"/>
        <v>19.246</v>
      </c>
      <c r="I6" s="65">
        <f t="shared" si="0"/>
        <v>0</v>
      </c>
      <c r="J6" s="65">
        <f t="shared" si="0"/>
        <v>0.04</v>
      </c>
      <c r="K6" s="65">
        <f t="shared" si="0"/>
        <v>15.776</v>
      </c>
      <c r="L6" s="65">
        <f t="shared" si="0"/>
        <v>15.078</v>
      </c>
      <c r="M6" s="65">
        <f t="shared" si="0"/>
        <v>15.24</v>
      </c>
      <c r="N6" s="65">
        <f t="shared" si="0"/>
        <v>0</v>
      </c>
      <c r="O6" s="65">
        <f t="shared" si="0"/>
        <v>16.646</v>
      </c>
      <c r="P6" s="65">
        <f t="shared" si="0"/>
        <v>16.406</v>
      </c>
      <c r="Q6" s="65">
        <f t="shared" si="0"/>
        <v>0</v>
      </c>
      <c r="R6" s="65">
        <f t="shared" si="0"/>
        <v>9.146</v>
      </c>
      <c r="S6" s="65">
        <f t="shared" si="0"/>
        <v>3</v>
      </c>
      <c r="T6" s="65">
        <f t="shared" si="0"/>
        <v>11.5</v>
      </c>
      <c r="U6" s="65">
        <f t="shared" si="0"/>
        <v>9.934</v>
      </c>
      <c r="V6" s="65">
        <f t="shared" si="0"/>
        <v>25.62</v>
      </c>
      <c r="W6" s="65">
        <f t="shared" si="0"/>
        <v>2.12</v>
      </c>
      <c r="X6" s="65">
        <f t="shared" si="0"/>
        <v>0</v>
      </c>
      <c r="Y6" s="65">
        <f t="shared" si="0"/>
        <v>0</v>
      </c>
      <c r="Z6" s="65">
        <f t="shared" si="0"/>
        <v>1.58</v>
      </c>
      <c r="AA6" s="65">
        <f t="shared" si="0"/>
        <v>12.5</v>
      </c>
      <c r="AB6" s="65">
        <f t="shared" si="0"/>
        <v>61.6</v>
      </c>
      <c r="AC6" s="65">
        <f t="shared" si="0"/>
        <v>0</v>
      </c>
      <c r="AD6" s="65">
        <f t="shared" si="0"/>
        <v>9.57</v>
      </c>
      <c r="AE6" s="65">
        <f t="shared" si="0"/>
        <v>131.236</v>
      </c>
      <c r="AF6" s="65">
        <f t="shared" si="0"/>
        <v>0</v>
      </c>
      <c r="AG6" s="65">
        <f t="shared" si="0"/>
        <v>125.466</v>
      </c>
    </row>
    <row r="7" ht="22.9" customHeight="1" spans="1:33">
      <c r="A7" s="58"/>
      <c r="B7" s="64"/>
      <c r="C7" s="64"/>
      <c r="D7" s="13">
        <v>419</v>
      </c>
      <c r="E7" s="15" t="s">
        <v>3</v>
      </c>
      <c r="F7" s="65">
        <f>SUM(F8:F14)</f>
        <v>529.426</v>
      </c>
      <c r="G7" s="65">
        <f t="shared" ref="G7:AG7" si="1">SUM(G8:G14)</f>
        <v>27.722</v>
      </c>
      <c r="H7" s="65">
        <f t="shared" si="1"/>
        <v>19.246</v>
      </c>
      <c r="I7" s="65">
        <f t="shared" si="1"/>
        <v>0</v>
      </c>
      <c r="J7" s="65">
        <f t="shared" si="1"/>
        <v>0.04</v>
      </c>
      <c r="K7" s="65">
        <f t="shared" si="1"/>
        <v>15.776</v>
      </c>
      <c r="L7" s="65">
        <f t="shared" si="1"/>
        <v>15.078</v>
      </c>
      <c r="M7" s="65">
        <f t="shared" si="1"/>
        <v>15.24</v>
      </c>
      <c r="N7" s="65">
        <f t="shared" si="1"/>
        <v>0</v>
      </c>
      <c r="O7" s="65">
        <f t="shared" si="1"/>
        <v>16.646</v>
      </c>
      <c r="P7" s="65">
        <f t="shared" si="1"/>
        <v>16.406</v>
      </c>
      <c r="Q7" s="65">
        <f t="shared" si="1"/>
        <v>0</v>
      </c>
      <c r="R7" s="65">
        <f t="shared" si="1"/>
        <v>9.146</v>
      </c>
      <c r="S7" s="65">
        <f t="shared" si="1"/>
        <v>3</v>
      </c>
      <c r="T7" s="65">
        <f t="shared" si="1"/>
        <v>11.5</v>
      </c>
      <c r="U7" s="65">
        <f t="shared" si="1"/>
        <v>9.934</v>
      </c>
      <c r="V7" s="65">
        <f t="shared" si="1"/>
        <v>25.62</v>
      </c>
      <c r="W7" s="65">
        <f t="shared" si="1"/>
        <v>2.12</v>
      </c>
      <c r="X7" s="65">
        <f t="shared" si="1"/>
        <v>0</v>
      </c>
      <c r="Y7" s="65">
        <f t="shared" si="1"/>
        <v>0</v>
      </c>
      <c r="Z7" s="65">
        <f t="shared" si="1"/>
        <v>1.58</v>
      </c>
      <c r="AA7" s="65">
        <f t="shared" si="1"/>
        <v>12.5</v>
      </c>
      <c r="AB7" s="65">
        <f t="shared" si="1"/>
        <v>61.6</v>
      </c>
      <c r="AC7" s="65">
        <f t="shared" si="1"/>
        <v>0</v>
      </c>
      <c r="AD7" s="65">
        <f t="shared" si="1"/>
        <v>9.57</v>
      </c>
      <c r="AE7" s="65">
        <f t="shared" si="1"/>
        <v>131.236</v>
      </c>
      <c r="AF7" s="65">
        <f t="shared" si="1"/>
        <v>0</v>
      </c>
      <c r="AG7" s="65">
        <f t="shared" si="1"/>
        <v>125.466</v>
      </c>
    </row>
    <row r="8" ht="22.9" customHeight="1" spans="1:33">
      <c r="A8" s="66">
        <v>211</v>
      </c>
      <c r="B8" s="66">
        <v>14</v>
      </c>
      <c r="C8" s="66">
        <v>1</v>
      </c>
      <c r="D8" s="67">
        <v>419</v>
      </c>
      <c r="E8" s="6" t="s">
        <v>177</v>
      </c>
      <c r="F8" s="60">
        <f t="shared" ref="F8:F13" si="2">SUM(G8:AG8)</f>
        <v>7.2</v>
      </c>
      <c r="G8" s="60">
        <v>0.78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0</v>
      </c>
      <c r="S8" s="60">
        <v>0</v>
      </c>
      <c r="T8" s="60">
        <v>0</v>
      </c>
      <c r="U8" s="60">
        <v>1.5</v>
      </c>
      <c r="V8" s="60">
        <v>1.5</v>
      </c>
      <c r="W8" s="60">
        <v>0</v>
      </c>
      <c r="X8" s="60">
        <v>0</v>
      </c>
      <c r="Y8" s="60">
        <v>0</v>
      </c>
      <c r="Z8" s="60">
        <v>0</v>
      </c>
      <c r="AA8" s="60">
        <v>0</v>
      </c>
      <c r="AB8" s="60">
        <v>0</v>
      </c>
      <c r="AC8" s="60">
        <v>0</v>
      </c>
      <c r="AD8" s="60">
        <v>0</v>
      </c>
      <c r="AE8" s="60">
        <v>3.42</v>
      </c>
      <c r="AF8" s="60">
        <v>0</v>
      </c>
      <c r="AG8" s="60">
        <v>0</v>
      </c>
    </row>
    <row r="9" ht="22.9" customHeight="1" spans="1:33">
      <c r="A9" s="66" t="s">
        <v>178</v>
      </c>
      <c r="B9" s="66" t="s">
        <v>174</v>
      </c>
      <c r="C9" s="66" t="s">
        <v>174</v>
      </c>
      <c r="D9" s="67">
        <v>419</v>
      </c>
      <c r="E9" s="6" t="s">
        <v>177</v>
      </c>
      <c r="F9" s="60">
        <f t="shared" si="2"/>
        <v>152.136</v>
      </c>
      <c r="G9" s="60">
        <v>10.212</v>
      </c>
      <c r="H9" s="60">
        <v>2.266</v>
      </c>
      <c r="I9" s="60">
        <v>0</v>
      </c>
      <c r="J9" s="60">
        <v>0</v>
      </c>
      <c r="K9" s="60">
        <v>1.636</v>
      </c>
      <c r="L9" s="60">
        <v>6.808</v>
      </c>
      <c r="M9" s="60">
        <v>11.34</v>
      </c>
      <c r="N9" s="60">
        <v>0</v>
      </c>
      <c r="O9" s="60">
        <v>7.936</v>
      </c>
      <c r="P9" s="60">
        <v>13.606</v>
      </c>
      <c r="Q9" s="60">
        <v>0</v>
      </c>
      <c r="R9" s="60">
        <v>2.266</v>
      </c>
      <c r="S9" s="60">
        <v>0</v>
      </c>
      <c r="T9" s="60">
        <v>0</v>
      </c>
      <c r="U9" s="60">
        <v>4.034</v>
      </c>
      <c r="V9" s="60">
        <v>5.67</v>
      </c>
      <c r="W9" s="60">
        <v>0</v>
      </c>
      <c r="X9" s="60">
        <v>0</v>
      </c>
      <c r="Y9" s="60">
        <v>0</v>
      </c>
      <c r="Z9" s="60">
        <v>0</v>
      </c>
      <c r="AA9" s="60">
        <v>0</v>
      </c>
      <c r="AB9" s="60">
        <v>0</v>
      </c>
      <c r="AC9" s="60">
        <v>0</v>
      </c>
      <c r="AD9" s="60">
        <v>0</v>
      </c>
      <c r="AE9" s="60">
        <v>84.096</v>
      </c>
      <c r="AF9" s="60">
        <v>0</v>
      </c>
      <c r="AG9" s="60">
        <v>2.266</v>
      </c>
    </row>
    <row r="10" ht="22.9" customHeight="1" spans="1:33">
      <c r="A10" s="66" t="s">
        <v>178</v>
      </c>
      <c r="B10" s="66" t="s">
        <v>174</v>
      </c>
      <c r="C10" s="66">
        <v>6</v>
      </c>
      <c r="D10" s="67">
        <v>419</v>
      </c>
      <c r="E10" s="6" t="s">
        <v>180</v>
      </c>
      <c r="F10" s="60">
        <f t="shared" si="2"/>
        <v>4.5</v>
      </c>
      <c r="G10" s="60">
        <v>1.5</v>
      </c>
      <c r="H10" s="60">
        <v>0.28</v>
      </c>
      <c r="I10" s="60">
        <v>0</v>
      </c>
      <c r="J10" s="60">
        <v>0</v>
      </c>
      <c r="K10" s="60">
        <v>0</v>
      </c>
      <c r="L10" s="60">
        <v>0.5</v>
      </c>
      <c r="M10" s="60">
        <v>0</v>
      </c>
      <c r="N10" s="60">
        <v>0</v>
      </c>
      <c r="O10" s="60">
        <v>0</v>
      </c>
      <c r="P10" s="60">
        <v>0.5</v>
      </c>
      <c r="Q10" s="60">
        <v>0</v>
      </c>
      <c r="R10" s="60">
        <v>0</v>
      </c>
      <c r="S10" s="60">
        <v>0</v>
      </c>
      <c r="T10" s="60">
        <v>0</v>
      </c>
      <c r="U10" s="60">
        <v>0</v>
      </c>
      <c r="V10" s="60">
        <v>0.5</v>
      </c>
      <c r="W10" s="60">
        <v>0</v>
      </c>
      <c r="X10" s="60">
        <v>0</v>
      </c>
      <c r="Y10" s="60">
        <v>0</v>
      </c>
      <c r="Z10" s="60">
        <v>0</v>
      </c>
      <c r="AA10" s="60">
        <v>0</v>
      </c>
      <c r="AB10" s="60">
        <v>0</v>
      </c>
      <c r="AC10" s="60">
        <v>0</v>
      </c>
      <c r="AD10" s="60">
        <v>0</v>
      </c>
      <c r="AE10" s="60">
        <v>0.72</v>
      </c>
      <c r="AF10" s="60">
        <v>0</v>
      </c>
      <c r="AG10" s="60">
        <v>0.5</v>
      </c>
    </row>
    <row r="11" ht="22.9" customHeight="1" spans="1:33">
      <c r="A11" s="66" t="s">
        <v>178</v>
      </c>
      <c r="B11" s="66" t="s">
        <v>174</v>
      </c>
      <c r="C11" s="66">
        <v>9</v>
      </c>
      <c r="D11" s="67">
        <v>419</v>
      </c>
      <c r="E11" s="6" t="s">
        <v>182</v>
      </c>
      <c r="F11" s="60">
        <f t="shared" si="2"/>
        <v>5.94</v>
      </c>
      <c r="G11" s="60">
        <v>0.8</v>
      </c>
      <c r="H11" s="60">
        <v>0.6</v>
      </c>
      <c r="I11" s="60">
        <v>0</v>
      </c>
      <c r="J11" s="60">
        <v>0.04</v>
      </c>
      <c r="K11" s="60">
        <v>0.2</v>
      </c>
      <c r="L11" s="60">
        <v>0.6</v>
      </c>
      <c r="M11" s="60">
        <v>0.5</v>
      </c>
      <c r="N11" s="60">
        <v>0</v>
      </c>
      <c r="O11" s="60">
        <v>0</v>
      </c>
      <c r="P11" s="60">
        <v>0.8</v>
      </c>
      <c r="Q11" s="60">
        <v>0</v>
      </c>
      <c r="R11" s="60">
        <v>0.3</v>
      </c>
      <c r="S11" s="60">
        <v>0</v>
      </c>
      <c r="T11" s="60">
        <v>0.5</v>
      </c>
      <c r="U11" s="60">
        <v>0.5</v>
      </c>
      <c r="V11" s="60">
        <v>0.6</v>
      </c>
      <c r="W11" s="60">
        <v>0</v>
      </c>
      <c r="X11" s="60">
        <v>0</v>
      </c>
      <c r="Y11" s="60">
        <v>0</v>
      </c>
      <c r="Z11" s="60">
        <v>0.5</v>
      </c>
      <c r="AA11" s="60">
        <v>0</v>
      </c>
      <c r="AB11" s="60">
        <v>0</v>
      </c>
      <c r="AC11" s="60">
        <v>0</v>
      </c>
      <c r="AD11" s="60">
        <v>0</v>
      </c>
      <c r="AE11" s="60">
        <v>0</v>
      </c>
      <c r="AF11" s="60">
        <v>0</v>
      </c>
      <c r="AG11" s="60">
        <v>0</v>
      </c>
    </row>
    <row r="12" ht="22.9" customHeight="1" spans="1:33">
      <c r="A12" s="66" t="s">
        <v>178</v>
      </c>
      <c r="B12" s="66" t="s">
        <v>174</v>
      </c>
      <c r="C12" s="66">
        <v>12</v>
      </c>
      <c r="D12" s="67">
        <v>419</v>
      </c>
      <c r="E12" s="6" t="s">
        <v>183</v>
      </c>
      <c r="F12" s="60">
        <f t="shared" si="2"/>
        <v>26.64</v>
      </c>
      <c r="G12" s="60">
        <v>1.5</v>
      </c>
      <c r="H12" s="60">
        <v>1.14</v>
      </c>
      <c r="I12" s="60">
        <v>0</v>
      </c>
      <c r="J12" s="60">
        <v>0</v>
      </c>
      <c r="K12" s="60">
        <v>0.8</v>
      </c>
      <c r="L12" s="60">
        <v>1.4</v>
      </c>
      <c r="M12" s="60">
        <v>2</v>
      </c>
      <c r="N12" s="60">
        <v>0</v>
      </c>
      <c r="O12" s="60">
        <v>0</v>
      </c>
      <c r="P12" s="60">
        <v>1.5</v>
      </c>
      <c r="Q12" s="60">
        <v>0</v>
      </c>
      <c r="R12" s="60">
        <v>2</v>
      </c>
      <c r="S12" s="60">
        <v>0</v>
      </c>
      <c r="T12" s="60">
        <v>2</v>
      </c>
      <c r="U12" s="60">
        <v>3.9</v>
      </c>
      <c r="V12" s="60">
        <v>7.6</v>
      </c>
      <c r="W12" s="60">
        <v>0</v>
      </c>
      <c r="X12" s="60">
        <v>0</v>
      </c>
      <c r="Y12" s="60">
        <v>0</v>
      </c>
      <c r="Z12" s="60">
        <v>0</v>
      </c>
      <c r="AA12" s="60">
        <v>0</v>
      </c>
      <c r="AB12" s="60">
        <v>1.6</v>
      </c>
      <c r="AC12" s="60">
        <v>0</v>
      </c>
      <c r="AD12" s="60">
        <v>0</v>
      </c>
      <c r="AE12" s="60">
        <v>1</v>
      </c>
      <c r="AF12" s="60">
        <v>0</v>
      </c>
      <c r="AG12" s="60">
        <v>0.2</v>
      </c>
    </row>
    <row r="13" ht="22.9" customHeight="1" spans="1:33">
      <c r="A13" s="66">
        <v>213</v>
      </c>
      <c r="B13" s="66" t="s">
        <v>174</v>
      </c>
      <c r="C13" s="66">
        <v>99</v>
      </c>
      <c r="D13" s="67">
        <v>419</v>
      </c>
      <c r="E13" s="6" t="s">
        <v>188</v>
      </c>
      <c r="F13" s="60">
        <f t="shared" si="2"/>
        <v>333.01</v>
      </c>
      <c r="G13" s="60">
        <v>12.93</v>
      </c>
      <c r="H13" s="60">
        <v>14.96</v>
      </c>
      <c r="I13" s="60">
        <v>0</v>
      </c>
      <c r="J13" s="60">
        <v>0</v>
      </c>
      <c r="K13" s="60">
        <v>13.14</v>
      </c>
      <c r="L13" s="60">
        <v>5.77</v>
      </c>
      <c r="M13" s="60">
        <v>1.4</v>
      </c>
      <c r="N13" s="60">
        <v>0</v>
      </c>
      <c r="O13" s="60">
        <v>8.71</v>
      </c>
      <c r="P13" s="60">
        <v>0</v>
      </c>
      <c r="Q13" s="60">
        <v>0</v>
      </c>
      <c r="R13" s="60">
        <v>4.58</v>
      </c>
      <c r="S13" s="60">
        <v>3</v>
      </c>
      <c r="T13" s="60">
        <v>9</v>
      </c>
      <c r="U13" s="60">
        <v>0</v>
      </c>
      <c r="V13" s="60">
        <v>9.75</v>
      </c>
      <c r="W13" s="60">
        <v>2.12</v>
      </c>
      <c r="X13" s="60">
        <v>0</v>
      </c>
      <c r="Y13" s="60">
        <v>0</v>
      </c>
      <c r="Z13" s="60">
        <v>1.08</v>
      </c>
      <c r="AA13" s="60">
        <v>12.5</v>
      </c>
      <c r="AB13" s="60">
        <v>60</v>
      </c>
      <c r="AC13" s="60">
        <v>0</v>
      </c>
      <c r="AD13" s="60">
        <v>9.57</v>
      </c>
      <c r="AE13" s="60">
        <v>42</v>
      </c>
      <c r="AF13" s="60">
        <v>0</v>
      </c>
      <c r="AG13" s="60">
        <v>122.5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20" zoomScaleNormal="120" topLeftCell="B1" workbookViewId="0">
      <selection activeCell="H7" sqref="H7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6.35" customHeight="1" spans="1:8">
      <c r="A1" s="11"/>
      <c r="H1" s="9" t="s">
        <v>371</v>
      </c>
    </row>
    <row r="2" ht="33.6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10" t="s">
        <v>31</v>
      </c>
      <c r="H3" s="10"/>
    </row>
    <row r="4" ht="23.25" customHeight="1" spans="1:8">
      <c r="A4" s="3" t="s">
        <v>372</v>
      </c>
      <c r="B4" s="3" t="s">
        <v>373</v>
      </c>
      <c r="C4" s="3" t="s">
        <v>374</v>
      </c>
      <c r="D4" s="3" t="s">
        <v>375</v>
      </c>
      <c r="E4" s="3" t="s">
        <v>376</v>
      </c>
      <c r="F4" s="3"/>
      <c r="G4" s="3"/>
      <c r="H4" s="3" t="s">
        <v>377</v>
      </c>
    </row>
    <row r="5" ht="25.9" customHeight="1" spans="1:8">
      <c r="A5" s="3"/>
      <c r="B5" s="3"/>
      <c r="C5" s="3"/>
      <c r="D5" s="3"/>
      <c r="E5" s="3" t="s">
        <v>137</v>
      </c>
      <c r="F5" s="3" t="s">
        <v>378</v>
      </c>
      <c r="G5" s="3" t="s">
        <v>379</v>
      </c>
      <c r="H5" s="3"/>
    </row>
    <row r="6" ht="22.9" customHeight="1" spans="1:8">
      <c r="A6" s="15"/>
      <c r="B6" s="15" t="s">
        <v>135</v>
      </c>
      <c r="C6" s="14"/>
      <c r="D6" s="14"/>
      <c r="E6" s="14"/>
      <c r="F6" s="14"/>
      <c r="G6" s="14"/>
      <c r="H6" s="14"/>
    </row>
    <row r="7" ht="22.9" customHeight="1" spans="1:8">
      <c r="A7" s="13">
        <v>419</v>
      </c>
      <c r="B7" s="48" t="s">
        <v>154</v>
      </c>
      <c r="C7" s="14">
        <v>81.83</v>
      </c>
      <c r="D7" s="14">
        <v>0</v>
      </c>
      <c r="E7" s="14">
        <v>44.2</v>
      </c>
      <c r="F7" s="14">
        <v>0</v>
      </c>
      <c r="G7" s="14">
        <v>44.2</v>
      </c>
      <c r="H7" s="14">
        <v>37.63</v>
      </c>
    </row>
    <row r="8" ht="22.9" customHeight="1" spans="1:8">
      <c r="A8" s="48"/>
      <c r="B8" s="48"/>
      <c r="C8" s="60"/>
      <c r="D8" s="60"/>
      <c r="E8" s="5"/>
      <c r="F8" s="60"/>
      <c r="G8" s="60"/>
      <c r="H8" s="60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A2" sqref="A2:H2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6.35" customHeight="1" spans="1:8">
      <c r="A1" s="11"/>
      <c r="H1" s="9" t="s">
        <v>380</v>
      </c>
    </row>
    <row r="2" ht="38.85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10" t="s">
        <v>31</v>
      </c>
      <c r="H3" s="10"/>
    </row>
    <row r="4" ht="23.25" customHeight="1" spans="1:8">
      <c r="A4" s="3" t="s">
        <v>157</v>
      </c>
      <c r="B4" s="3" t="s">
        <v>158</v>
      </c>
      <c r="C4" s="3" t="s">
        <v>135</v>
      </c>
      <c r="D4" s="3" t="s">
        <v>381</v>
      </c>
      <c r="E4" s="3"/>
      <c r="F4" s="3"/>
      <c r="G4" s="3"/>
      <c r="H4" s="3" t="s">
        <v>160</v>
      </c>
    </row>
    <row r="5" ht="19.9" customHeight="1" spans="1:8">
      <c r="A5" s="3"/>
      <c r="B5" s="3"/>
      <c r="C5" s="3"/>
      <c r="D5" s="3" t="s">
        <v>137</v>
      </c>
      <c r="E5" s="3" t="s">
        <v>233</v>
      </c>
      <c r="F5" s="3"/>
      <c r="G5" s="3" t="s">
        <v>234</v>
      </c>
      <c r="H5" s="3"/>
    </row>
    <row r="6" ht="27.6" customHeight="1" spans="1:8">
      <c r="A6" s="3"/>
      <c r="B6" s="3"/>
      <c r="C6" s="3"/>
      <c r="D6" s="3"/>
      <c r="E6" s="3" t="s">
        <v>212</v>
      </c>
      <c r="F6" s="3" t="s">
        <v>204</v>
      </c>
      <c r="G6" s="3"/>
      <c r="H6" s="3"/>
    </row>
    <row r="7" ht="22.9" customHeight="1" spans="1:8">
      <c r="A7" s="15"/>
      <c r="B7" s="58" t="s">
        <v>135</v>
      </c>
      <c r="C7" s="14"/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59"/>
      <c r="B9" s="59"/>
      <c r="C9" s="14"/>
      <c r="D9" s="14"/>
      <c r="E9" s="14"/>
      <c r="F9" s="14"/>
      <c r="G9" s="14"/>
      <c r="H9" s="14"/>
    </row>
    <row r="10" ht="22.9" customHeight="1" spans="1:8">
      <c r="A10" s="59"/>
      <c r="B10" s="59"/>
      <c r="C10" s="14"/>
      <c r="D10" s="14"/>
      <c r="E10" s="14"/>
      <c r="F10" s="14"/>
      <c r="G10" s="14"/>
      <c r="H10" s="14"/>
    </row>
    <row r="11" ht="22.9" customHeight="1" spans="1:8">
      <c r="A11" s="59"/>
      <c r="B11" s="59"/>
      <c r="C11" s="14"/>
      <c r="D11" s="14"/>
      <c r="E11" s="14"/>
      <c r="F11" s="14"/>
      <c r="G11" s="14"/>
      <c r="H11" s="14"/>
    </row>
    <row r="12" ht="22.9" customHeight="1" spans="1:8">
      <c r="A12" s="48"/>
      <c r="B12" s="48"/>
      <c r="C12" s="5"/>
      <c r="D12" s="5"/>
      <c r="E12" s="60"/>
      <c r="F12" s="60"/>
      <c r="G12" s="60"/>
      <c r="H12" s="6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S2" sqref="S2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20">
      <c r="A1" s="11"/>
      <c r="S1" s="50" t="s">
        <v>382</v>
      </c>
      <c r="T1" s="51"/>
    </row>
    <row r="2" ht="47.45" customHeight="1" spans="1:17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" t="s">
        <v>31</v>
      </c>
      <c r="T3" s="10"/>
    </row>
    <row r="4" ht="27.6" customHeight="1" spans="1:20">
      <c r="A4" s="3" t="s">
        <v>156</v>
      </c>
      <c r="B4" s="3"/>
      <c r="C4" s="3"/>
      <c r="D4" s="3" t="s">
        <v>193</v>
      </c>
      <c r="E4" s="3" t="s">
        <v>194</v>
      </c>
      <c r="F4" s="3" t="s">
        <v>195</v>
      </c>
      <c r="G4" s="3" t="s">
        <v>196</v>
      </c>
      <c r="H4" s="3" t="s">
        <v>197</v>
      </c>
      <c r="I4" s="3" t="s">
        <v>198</v>
      </c>
      <c r="J4" s="3" t="s">
        <v>199</v>
      </c>
      <c r="K4" s="3" t="s">
        <v>200</v>
      </c>
      <c r="L4" s="3" t="s">
        <v>201</v>
      </c>
      <c r="M4" s="3" t="s">
        <v>202</v>
      </c>
      <c r="N4" s="3" t="s">
        <v>203</v>
      </c>
      <c r="O4" s="3" t="s">
        <v>204</v>
      </c>
      <c r="P4" s="3" t="s">
        <v>205</v>
      </c>
      <c r="Q4" s="3" t="s">
        <v>206</v>
      </c>
      <c r="R4" s="3" t="s">
        <v>207</v>
      </c>
      <c r="S4" s="3" t="s">
        <v>208</v>
      </c>
      <c r="T4" s="3" t="s">
        <v>209</v>
      </c>
    </row>
    <row r="5" ht="19.9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5"/>
      <c r="B6" s="15"/>
      <c r="C6" s="15"/>
      <c r="D6" s="15"/>
      <c r="E6" s="15" t="s">
        <v>135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61"/>
      <c r="B8" s="61"/>
      <c r="C8" s="61"/>
      <c r="D8" s="59"/>
      <c r="E8" s="59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49"/>
      <c r="B9" s="49"/>
      <c r="C9" s="49"/>
      <c r="D9" s="48"/>
      <c r="E9" s="62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pane xSplit="2" ySplit="3" topLeftCell="C13" activePane="bottomRight" state="frozen"/>
      <selection/>
      <selection pane="topRight"/>
      <selection pane="bottomLeft"/>
      <selection pane="bottomRight" activeCell="A27" sqref="$A27:$XFD27"/>
    </sheetView>
  </sheetViews>
  <sheetFormatPr defaultColWidth="10" defaultRowHeight="13.5" outlineLevelCol="3"/>
  <cols>
    <col min="1" max="1" width="6.38333333333333" style="126" customWidth="1"/>
    <col min="2" max="2" width="9.88333333333333" style="126" customWidth="1"/>
    <col min="3" max="3" width="52.3833333333333" style="126" customWidth="1"/>
    <col min="4" max="4" width="53.75" style="126" customWidth="1"/>
    <col min="5" max="16384" width="10" style="126"/>
  </cols>
  <sheetData>
    <row r="1" ht="32.85" customHeight="1" spans="1:3">
      <c r="A1" s="87"/>
      <c r="B1" s="127" t="s">
        <v>4</v>
      </c>
      <c r="C1" s="127"/>
    </row>
    <row r="2" ht="24.95" customHeight="1" spans="2:3">
      <c r="B2" s="127"/>
      <c r="C2" s="127"/>
    </row>
    <row r="3" ht="31.15" customHeight="1" spans="2:3">
      <c r="B3" s="128" t="s">
        <v>5</v>
      </c>
      <c r="C3" s="128"/>
    </row>
    <row r="4" ht="32.65" customHeight="1" spans="2:4">
      <c r="B4" s="129">
        <v>1</v>
      </c>
      <c r="C4" s="130" t="s">
        <v>6</v>
      </c>
      <c r="D4" s="131"/>
    </row>
    <row r="5" ht="32.65" customHeight="1" spans="2:4">
      <c r="B5" s="129">
        <v>2</v>
      </c>
      <c r="C5" s="130" t="s">
        <v>7</v>
      </c>
      <c r="D5" s="131"/>
    </row>
    <row r="6" ht="32.65" customHeight="1" spans="2:4">
      <c r="B6" s="129">
        <v>3</v>
      </c>
      <c r="C6" s="130" t="s">
        <v>8</v>
      </c>
      <c r="D6" s="131"/>
    </row>
    <row r="7" ht="32.65" customHeight="1" spans="2:4">
      <c r="B7" s="129">
        <v>4</v>
      </c>
      <c r="C7" s="130" t="s">
        <v>9</v>
      </c>
      <c r="D7" s="131"/>
    </row>
    <row r="8" ht="32.65" customHeight="1" spans="2:4">
      <c r="B8" s="129">
        <v>5</v>
      </c>
      <c r="C8" s="130" t="s">
        <v>10</v>
      </c>
      <c r="D8" s="131"/>
    </row>
    <row r="9" ht="32.65" customHeight="1" spans="2:4">
      <c r="B9" s="129">
        <v>6</v>
      </c>
      <c r="C9" s="130" t="s">
        <v>11</v>
      </c>
      <c r="D9" s="131"/>
    </row>
    <row r="10" ht="32.65" customHeight="1" spans="2:4">
      <c r="B10" s="129">
        <v>7</v>
      </c>
      <c r="C10" s="130" t="s">
        <v>12</v>
      </c>
      <c r="D10" s="131"/>
    </row>
    <row r="11" ht="32.65" customHeight="1" spans="2:4">
      <c r="B11" s="129">
        <v>8</v>
      </c>
      <c r="C11" s="130" t="s">
        <v>13</v>
      </c>
      <c r="D11" s="131"/>
    </row>
    <row r="12" ht="32.65" customHeight="1" spans="2:4">
      <c r="B12" s="129">
        <v>9</v>
      </c>
      <c r="C12" s="130" t="s">
        <v>14</v>
      </c>
      <c r="D12" s="131"/>
    </row>
    <row r="13" ht="32.65" customHeight="1" spans="2:4">
      <c r="B13" s="129">
        <v>10</v>
      </c>
      <c r="C13" s="130" t="s">
        <v>15</v>
      </c>
      <c r="D13" s="131"/>
    </row>
    <row r="14" ht="32.65" customHeight="1" spans="2:4">
      <c r="B14" s="129">
        <v>11</v>
      </c>
      <c r="C14" s="130" t="s">
        <v>16</v>
      </c>
      <c r="D14" s="131"/>
    </row>
    <row r="15" ht="32.65" customHeight="1" spans="2:4">
      <c r="B15" s="129">
        <v>12</v>
      </c>
      <c r="C15" s="130" t="s">
        <v>17</v>
      </c>
      <c r="D15" s="131"/>
    </row>
    <row r="16" ht="32.65" customHeight="1" spans="2:4">
      <c r="B16" s="129">
        <v>13</v>
      </c>
      <c r="C16" s="130" t="s">
        <v>18</v>
      </c>
      <c r="D16" s="131"/>
    </row>
    <row r="17" ht="32.65" customHeight="1" spans="2:3">
      <c r="B17" s="129">
        <v>14</v>
      </c>
      <c r="C17" s="130" t="s">
        <v>19</v>
      </c>
    </row>
    <row r="18" ht="32.65" customHeight="1" spans="2:3">
      <c r="B18" s="129">
        <v>15</v>
      </c>
      <c r="C18" s="130" t="s">
        <v>20</v>
      </c>
    </row>
    <row r="19" ht="32.65" customHeight="1" spans="2:3">
      <c r="B19" s="129">
        <v>16</v>
      </c>
      <c r="C19" s="130" t="s">
        <v>21</v>
      </c>
    </row>
    <row r="20" ht="32.65" customHeight="1" spans="2:3">
      <c r="B20" s="129">
        <v>17</v>
      </c>
      <c r="C20" s="130" t="s">
        <v>22</v>
      </c>
    </row>
    <row r="21" ht="32.65" customHeight="1" spans="2:3">
      <c r="B21" s="129">
        <v>18</v>
      </c>
      <c r="C21" s="130" t="s">
        <v>23</v>
      </c>
    </row>
    <row r="22" ht="32.65" customHeight="1" spans="2:3">
      <c r="B22" s="129">
        <v>19</v>
      </c>
      <c r="C22" s="130" t="s">
        <v>24</v>
      </c>
    </row>
    <row r="23" ht="32.65" customHeight="1" spans="2:3">
      <c r="B23" s="129">
        <v>20</v>
      </c>
      <c r="C23" s="130" t="s">
        <v>25</v>
      </c>
    </row>
    <row r="24" ht="32.65" customHeight="1" spans="2:3">
      <c r="B24" s="129">
        <v>21</v>
      </c>
      <c r="C24" s="130" t="s">
        <v>26</v>
      </c>
    </row>
    <row r="25" ht="32.65" customHeight="1" spans="2:3">
      <c r="B25" s="129">
        <v>22</v>
      </c>
      <c r="C25" s="130" t="s">
        <v>27</v>
      </c>
    </row>
    <row r="26" ht="32.65" customHeight="1" spans="2:3">
      <c r="B26" s="129">
        <v>23</v>
      </c>
      <c r="C26" s="132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A2" sqref="A2:T2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20">
      <c r="A1" s="11"/>
      <c r="S1" s="50" t="s">
        <v>383</v>
      </c>
      <c r="T1" s="51"/>
    </row>
    <row r="2" ht="47.45" customHeight="1" spans="1:20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0" t="s">
        <v>31</v>
      </c>
      <c r="Q3" s="10"/>
      <c r="R3" s="10"/>
      <c r="S3" s="10"/>
      <c r="T3" s="10"/>
    </row>
    <row r="4" ht="29.25" customHeight="1" spans="1:20">
      <c r="A4" s="3" t="s">
        <v>156</v>
      </c>
      <c r="B4" s="3"/>
      <c r="C4" s="3"/>
      <c r="D4" s="3" t="s">
        <v>193</v>
      </c>
      <c r="E4" s="3" t="s">
        <v>194</v>
      </c>
      <c r="F4" s="3" t="s">
        <v>211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135</v>
      </c>
      <c r="H5" s="3" t="s">
        <v>212</v>
      </c>
      <c r="I5" s="3" t="s">
        <v>213</v>
      </c>
      <c r="J5" s="3" t="s">
        <v>204</v>
      </c>
      <c r="K5" s="3" t="s">
        <v>135</v>
      </c>
      <c r="L5" s="3" t="s">
        <v>215</v>
      </c>
      <c r="M5" s="3" t="s">
        <v>216</v>
      </c>
      <c r="N5" s="3" t="s">
        <v>206</v>
      </c>
      <c r="O5" s="3" t="s">
        <v>217</v>
      </c>
      <c r="P5" s="3" t="s">
        <v>218</v>
      </c>
      <c r="Q5" s="3" t="s">
        <v>219</v>
      </c>
      <c r="R5" s="3" t="s">
        <v>202</v>
      </c>
      <c r="S5" s="3" t="s">
        <v>205</v>
      </c>
      <c r="T5" s="3" t="s">
        <v>209</v>
      </c>
    </row>
    <row r="6" ht="22.9" customHeight="1" spans="1:20">
      <c r="A6" s="15"/>
      <c r="B6" s="15"/>
      <c r="C6" s="15"/>
      <c r="D6" s="15"/>
      <c r="E6" s="15" t="s">
        <v>135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61"/>
      <c r="B8" s="61"/>
      <c r="C8" s="61"/>
      <c r="D8" s="59"/>
      <c r="E8" s="59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49"/>
      <c r="B9" s="49"/>
      <c r="C9" s="49"/>
      <c r="D9" s="48"/>
      <c r="E9" s="62"/>
      <c r="F9" s="6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30" zoomScaleNormal="130" workbookViewId="0">
      <selection activeCell="A2" sqref="A2:H2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8">
      <c r="A1" s="11"/>
      <c r="H1" s="9" t="s">
        <v>384</v>
      </c>
    </row>
    <row r="2" ht="38.85" customHeight="1" spans="1:8">
      <c r="A2" s="1" t="s">
        <v>385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10" t="s">
        <v>31</v>
      </c>
    </row>
    <row r="4" ht="19.9" customHeight="1" spans="1:8">
      <c r="A4" s="3" t="s">
        <v>157</v>
      </c>
      <c r="B4" s="3" t="s">
        <v>158</v>
      </c>
      <c r="C4" s="3" t="s">
        <v>135</v>
      </c>
      <c r="D4" s="3" t="s">
        <v>386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137</v>
      </c>
      <c r="E5" s="3" t="s">
        <v>233</v>
      </c>
      <c r="F5" s="3"/>
      <c r="G5" s="3" t="s">
        <v>234</v>
      </c>
      <c r="H5" s="3"/>
    </row>
    <row r="6" ht="23.25" customHeight="1" spans="1:8">
      <c r="A6" s="3"/>
      <c r="B6" s="3"/>
      <c r="C6" s="3"/>
      <c r="D6" s="3"/>
      <c r="E6" s="3" t="s">
        <v>212</v>
      </c>
      <c r="F6" s="3" t="s">
        <v>204</v>
      </c>
      <c r="G6" s="3"/>
      <c r="H6" s="3"/>
    </row>
    <row r="7" ht="22.9" customHeight="1" spans="1:8">
      <c r="A7" s="15"/>
      <c r="B7" s="58" t="s">
        <v>135</v>
      </c>
      <c r="C7" s="14"/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59"/>
      <c r="B9" s="59"/>
      <c r="C9" s="14"/>
      <c r="D9" s="14"/>
      <c r="E9" s="14"/>
      <c r="F9" s="14"/>
      <c r="G9" s="14"/>
      <c r="H9" s="14"/>
    </row>
    <row r="10" ht="22.9" customHeight="1" spans="1:8">
      <c r="A10" s="59"/>
      <c r="B10" s="59"/>
      <c r="C10" s="14"/>
      <c r="D10" s="14"/>
      <c r="E10" s="14"/>
      <c r="F10" s="14"/>
      <c r="G10" s="14"/>
      <c r="H10" s="14"/>
    </row>
    <row r="11" ht="22.9" customHeight="1" spans="1:8">
      <c r="A11" s="59"/>
      <c r="B11" s="59"/>
      <c r="C11" s="14"/>
      <c r="D11" s="14"/>
      <c r="E11" s="14"/>
      <c r="F11" s="14"/>
      <c r="G11" s="14"/>
      <c r="H11" s="14"/>
    </row>
    <row r="12" ht="22.9" customHeight="1" spans="1:8">
      <c r="A12" s="48"/>
      <c r="B12" s="48"/>
      <c r="C12" s="5"/>
      <c r="D12" s="5"/>
      <c r="E12" s="60"/>
      <c r="F12" s="60"/>
      <c r="G12" s="60"/>
      <c r="H12" s="6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A2" sqref="A2:H2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8">
      <c r="A1" s="11"/>
      <c r="H1" s="9" t="s">
        <v>387</v>
      </c>
    </row>
    <row r="2" ht="38.85" customHeight="1" spans="1:8">
      <c r="A2" s="1" t="s">
        <v>25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10" t="s">
        <v>31</v>
      </c>
    </row>
    <row r="4" ht="24.95" customHeight="1" spans="1:8">
      <c r="A4" s="3" t="s">
        <v>157</v>
      </c>
      <c r="B4" s="3" t="s">
        <v>158</v>
      </c>
      <c r="C4" s="3" t="s">
        <v>135</v>
      </c>
      <c r="D4" s="3" t="s">
        <v>388</v>
      </c>
      <c r="E4" s="3"/>
      <c r="F4" s="3"/>
      <c r="G4" s="3"/>
      <c r="H4" s="3" t="s">
        <v>160</v>
      </c>
    </row>
    <row r="5" ht="25.9" customHeight="1" spans="1:8">
      <c r="A5" s="3"/>
      <c r="B5" s="3"/>
      <c r="C5" s="3"/>
      <c r="D5" s="3" t="s">
        <v>137</v>
      </c>
      <c r="E5" s="3" t="s">
        <v>233</v>
      </c>
      <c r="F5" s="3"/>
      <c r="G5" s="3" t="s">
        <v>234</v>
      </c>
      <c r="H5" s="3"/>
    </row>
    <row r="6" ht="35.45" customHeight="1" spans="1:8">
      <c r="A6" s="3"/>
      <c r="B6" s="3"/>
      <c r="C6" s="3"/>
      <c r="D6" s="3"/>
      <c r="E6" s="3" t="s">
        <v>212</v>
      </c>
      <c r="F6" s="3" t="s">
        <v>204</v>
      </c>
      <c r="G6" s="3"/>
      <c r="H6" s="3"/>
    </row>
    <row r="7" ht="22.9" customHeight="1" spans="1:8">
      <c r="A7" s="15"/>
      <c r="B7" s="58" t="s">
        <v>135</v>
      </c>
      <c r="C7" s="14"/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59"/>
      <c r="B9" s="59"/>
      <c r="C9" s="14"/>
      <c r="D9" s="14"/>
      <c r="E9" s="14"/>
      <c r="F9" s="14"/>
      <c r="G9" s="14"/>
      <c r="H9" s="14"/>
    </row>
    <row r="10" ht="22.9" customHeight="1" spans="1:8">
      <c r="A10" s="59"/>
      <c r="B10" s="59"/>
      <c r="C10" s="14"/>
      <c r="D10" s="14"/>
      <c r="E10" s="14"/>
      <c r="F10" s="14"/>
      <c r="G10" s="14"/>
      <c r="H10" s="14"/>
    </row>
    <row r="11" ht="22.9" customHeight="1" spans="1:8">
      <c r="A11" s="59"/>
      <c r="B11" s="59"/>
      <c r="C11" s="14"/>
      <c r="D11" s="14"/>
      <c r="E11" s="14"/>
      <c r="F11" s="14"/>
      <c r="G11" s="14"/>
      <c r="H11" s="14"/>
    </row>
    <row r="12" ht="22.9" customHeight="1" spans="1:8">
      <c r="A12" s="48"/>
      <c r="B12" s="48"/>
      <c r="C12" s="5"/>
      <c r="D12" s="5"/>
      <c r="E12" s="60"/>
      <c r="F12" s="60"/>
      <c r="G12" s="60"/>
      <c r="H12" s="6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zoomScale="115" zoomScaleNormal="115" topLeftCell="A5" workbookViewId="0">
      <selection activeCell="K5" sqref="K5:K6"/>
    </sheetView>
  </sheetViews>
  <sheetFormatPr defaultColWidth="10" defaultRowHeight="13.5"/>
  <cols>
    <col min="1" max="1" width="6.63333333333333" customWidth="1"/>
    <col min="2" max="2" width="15.6333333333333" customWidth="1"/>
    <col min="3" max="3" width="8.13333333333333" customWidth="1"/>
    <col min="4" max="4" width="13.25" customWidth="1"/>
    <col min="5" max="7" width="7.75" customWidth="1"/>
    <col min="8" max="8" width="9.34166666666667" customWidth="1"/>
    <col min="9" max="9" width="9.55833333333333" customWidth="1"/>
    <col min="10" max="13" width="7.75" customWidth="1"/>
    <col min="14" max="14" width="9.34166666666667" customWidth="1"/>
    <col min="15" max="17" width="9.75" customWidth="1"/>
  </cols>
  <sheetData>
    <row r="1" ht="16.35" customHeight="1" spans="1:14">
      <c r="A1" s="11"/>
      <c r="M1" s="50" t="s">
        <v>389</v>
      </c>
      <c r="N1" s="51"/>
    </row>
    <row r="2" ht="45.75" customHeight="1" spans="1:14">
      <c r="A2" s="1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4.2" customHeight="1" spans="1:14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52" t="s">
        <v>31</v>
      </c>
      <c r="N3" s="52"/>
    </row>
    <row r="4" ht="26.1" customHeight="1" spans="1:14">
      <c r="A4" s="42" t="s">
        <v>193</v>
      </c>
      <c r="B4" s="43" t="s">
        <v>390</v>
      </c>
      <c r="C4" s="43" t="s">
        <v>391</v>
      </c>
      <c r="D4" s="43"/>
      <c r="E4" s="43"/>
      <c r="F4" s="43"/>
      <c r="G4" s="43"/>
      <c r="H4" s="43"/>
      <c r="I4" s="43"/>
      <c r="J4" s="43"/>
      <c r="K4" s="43"/>
      <c r="L4" s="53"/>
      <c r="M4" s="54" t="s">
        <v>392</v>
      </c>
      <c r="N4" s="3"/>
    </row>
    <row r="5" ht="31.9" customHeight="1" spans="1:14">
      <c r="A5" s="44"/>
      <c r="B5" s="3"/>
      <c r="C5" s="3" t="s">
        <v>393</v>
      </c>
      <c r="D5" s="3" t="s">
        <v>138</v>
      </c>
      <c r="E5" s="3"/>
      <c r="F5" s="3"/>
      <c r="G5" s="3"/>
      <c r="H5" s="3"/>
      <c r="I5" s="3"/>
      <c r="J5" s="3" t="s">
        <v>394</v>
      </c>
      <c r="K5" s="3" t="s">
        <v>395</v>
      </c>
      <c r="L5" s="55" t="s">
        <v>141</v>
      </c>
      <c r="M5" s="54" t="s">
        <v>396</v>
      </c>
      <c r="N5" s="3" t="s">
        <v>397</v>
      </c>
    </row>
    <row r="6" ht="44.85" customHeight="1" spans="1:14">
      <c r="A6" s="45"/>
      <c r="B6" s="46"/>
      <c r="C6" s="46"/>
      <c r="D6" s="46" t="s">
        <v>398</v>
      </c>
      <c r="E6" s="46" t="s">
        <v>399</v>
      </c>
      <c r="F6" s="46" t="s">
        <v>400</v>
      </c>
      <c r="G6" s="46" t="s">
        <v>401</v>
      </c>
      <c r="H6" s="46" t="s">
        <v>402</v>
      </c>
      <c r="I6" s="46" t="s">
        <v>403</v>
      </c>
      <c r="J6" s="46"/>
      <c r="K6" s="46"/>
      <c r="L6" s="56"/>
      <c r="M6" s="54"/>
      <c r="N6" s="3"/>
    </row>
    <row r="7" ht="22.9" customHeight="1" spans="1:14">
      <c r="A7" s="25"/>
      <c r="B7" s="25" t="s">
        <v>135</v>
      </c>
      <c r="C7" s="47">
        <f>C8</f>
        <v>15302.702562</v>
      </c>
      <c r="D7" s="47">
        <f>D8</f>
        <v>15302.702562</v>
      </c>
      <c r="E7" s="47">
        <f>E8</f>
        <v>15237.702562</v>
      </c>
      <c r="F7" s="47">
        <f>F8</f>
        <v>65</v>
      </c>
      <c r="G7" s="47"/>
      <c r="H7" s="47"/>
      <c r="I7" s="47"/>
      <c r="J7" s="47"/>
      <c r="K7" s="47"/>
      <c r="L7" s="47"/>
      <c r="M7" s="14">
        <f>M8</f>
        <v>15302.702562</v>
      </c>
      <c r="N7" s="14"/>
    </row>
    <row r="8" ht="22.9" customHeight="1" spans="1:14">
      <c r="A8" s="13" t="s">
        <v>153</v>
      </c>
      <c r="B8" s="13" t="s">
        <v>3</v>
      </c>
      <c r="C8" s="14">
        <f>D8</f>
        <v>15302.702562</v>
      </c>
      <c r="D8" s="14">
        <f>SUM(D9:D36)</f>
        <v>15302.702562</v>
      </c>
      <c r="E8" s="14">
        <f>SUM(E9:E36)</f>
        <v>15237.702562</v>
      </c>
      <c r="F8" s="14">
        <f>SUM(F9:F36)</f>
        <v>65</v>
      </c>
      <c r="G8" s="14"/>
      <c r="H8" s="14"/>
      <c r="I8" s="14"/>
      <c r="J8" s="14"/>
      <c r="K8" s="14"/>
      <c r="L8" s="14"/>
      <c r="M8" s="14">
        <f>SUM(M9:M36)</f>
        <v>15302.702562</v>
      </c>
      <c r="N8" s="14"/>
    </row>
    <row r="9" ht="22.9" customHeight="1" spans="1:14">
      <c r="A9" s="48" t="s">
        <v>404</v>
      </c>
      <c r="B9" s="49" t="s">
        <v>344</v>
      </c>
      <c r="C9" s="5">
        <f t="shared" ref="C9:C23" si="0">D9</f>
        <v>9</v>
      </c>
      <c r="D9" s="5">
        <f t="shared" ref="D9:D23" si="1">SUM(E9:L9)</f>
        <v>9</v>
      </c>
      <c r="E9" s="5">
        <v>9</v>
      </c>
      <c r="F9" s="5"/>
      <c r="G9" s="5"/>
      <c r="H9" s="5"/>
      <c r="I9" s="5"/>
      <c r="J9" s="5"/>
      <c r="K9" s="5"/>
      <c r="L9" s="5"/>
      <c r="M9" s="5">
        <f t="shared" ref="M9:M23" si="2">C9</f>
        <v>9</v>
      </c>
      <c r="N9" s="5"/>
    </row>
    <row r="10" ht="22.9" customHeight="1" spans="1:14">
      <c r="A10" s="48" t="s">
        <v>404</v>
      </c>
      <c r="B10" s="49" t="s">
        <v>405</v>
      </c>
      <c r="C10" s="5">
        <f t="shared" si="0"/>
        <v>16</v>
      </c>
      <c r="D10" s="5">
        <f t="shared" si="1"/>
        <v>16</v>
      </c>
      <c r="E10" s="5"/>
      <c r="F10" s="5">
        <v>16</v>
      </c>
      <c r="G10" s="5"/>
      <c r="H10" s="5"/>
      <c r="I10" s="5"/>
      <c r="J10" s="5"/>
      <c r="K10" s="5"/>
      <c r="L10" s="5"/>
      <c r="M10" s="5">
        <f t="shared" si="2"/>
        <v>16</v>
      </c>
      <c r="N10" s="5"/>
    </row>
    <row r="11" ht="22.9" customHeight="1" spans="1:14">
      <c r="A11" s="48" t="s">
        <v>404</v>
      </c>
      <c r="B11" s="49" t="s">
        <v>406</v>
      </c>
      <c r="C11" s="5">
        <f t="shared" si="0"/>
        <v>11</v>
      </c>
      <c r="D11" s="5">
        <f t="shared" si="1"/>
        <v>11</v>
      </c>
      <c r="E11" s="5">
        <v>11</v>
      </c>
      <c r="F11" s="5"/>
      <c r="G11" s="5"/>
      <c r="H11" s="5"/>
      <c r="I11" s="5"/>
      <c r="J11" s="5"/>
      <c r="K11" s="5"/>
      <c r="L11" s="5"/>
      <c r="M11" s="5">
        <f t="shared" si="2"/>
        <v>11</v>
      </c>
      <c r="N11" s="5"/>
    </row>
    <row r="12" ht="22.9" customHeight="1" spans="1:14">
      <c r="A12" s="48" t="s">
        <v>404</v>
      </c>
      <c r="B12" s="49" t="s">
        <v>407</v>
      </c>
      <c r="C12" s="5">
        <f t="shared" si="0"/>
        <v>5</v>
      </c>
      <c r="D12" s="5">
        <f t="shared" si="1"/>
        <v>5</v>
      </c>
      <c r="E12" s="5">
        <v>5</v>
      </c>
      <c r="F12" s="5"/>
      <c r="G12" s="5"/>
      <c r="H12" s="5"/>
      <c r="I12" s="5"/>
      <c r="J12" s="5"/>
      <c r="K12" s="5"/>
      <c r="L12" s="5"/>
      <c r="M12" s="5">
        <f t="shared" si="2"/>
        <v>5</v>
      </c>
      <c r="N12" s="5"/>
    </row>
    <row r="13" ht="22.9" customHeight="1" spans="1:14">
      <c r="A13" s="48" t="s">
        <v>404</v>
      </c>
      <c r="B13" s="49" t="s">
        <v>408</v>
      </c>
      <c r="C13" s="5">
        <f t="shared" si="0"/>
        <v>13.232262</v>
      </c>
      <c r="D13" s="5">
        <f t="shared" si="1"/>
        <v>13.232262</v>
      </c>
      <c r="E13" s="5">
        <v>13.232262</v>
      </c>
      <c r="F13" s="5"/>
      <c r="G13" s="5"/>
      <c r="H13" s="5"/>
      <c r="I13" s="5"/>
      <c r="J13" s="5"/>
      <c r="K13" s="5"/>
      <c r="L13" s="5"/>
      <c r="M13" s="5">
        <f t="shared" si="2"/>
        <v>13.232262</v>
      </c>
      <c r="N13" s="5"/>
    </row>
    <row r="14" ht="22.9" customHeight="1" spans="1:14">
      <c r="A14" s="48" t="s">
        <v>404</v>
      </c>
      <c r="B14" s="49" t="s">
        <v>409</v>
      </c>
      <c r="C14" s="5">
        <f t="shared" si="0"/>
        <v>3.2</v>
      </c>
      <c r="D14" s="5">
        <f t="shared" si="1"/>
        <v>3.2</v>
      </c>
      <c r="E14" s="5">
        <v>2.2</v>
      </c>
      <c r="F14" s="5">
        <v>1</v>
      </c>
      <c r="G14" s="5"/>
      <c r="H14" s="5"/>
      <c r="I14" s="5"/>
      <c r="J14" s="5"/>
      <c r="K14" s="5"/>
      <c r="L14" s="5"/>
      <c r="M14" s="5">
        <f t="shared" si="2"/>
        <v>3.2</v>
      </c>
      <c r="N14" s="5"/>
    </row>
    <row r="15" ht="22.9" customHeight="1" spans="1:14">
      <c r="A15" s="48" t="s">
        <v>404</v>
      </c>
      <c r="B15" s="49" t="s">
        <v>410</v>
      </c>
      <c r="C15" s="5">
        <f t="shared" si="0"/>
        <v>90</v>
      </c>
      <c r="D15" s="5">
        <f t="shared" si="1"/>
        <v>90</v>
      </c>
      <c r="E15" s="5">
        <v>68</v>
      </c>
      <c r="F15" s="5">
        <v>22</v>
      </c>
      <c r="G15" s="5"/>
      <c r="H15" s="5"/>
      <c r="I15" s="5"/>
      <c r="J15" s="5"/>
      <c r="K15" s="5"/>
      <c r="L15" s="5"/>
      <c r="M15" s="5">
        <f t="shared" si="2"/>
        <v>90</v>
      </c>
      <c r="N15" s="5"/>
    </row>
    <row r="16" ht="22.9" customHeight="1" spans="1:14">
      <c r="A16" s="48" t="s">
        <v>404</v>
      </c>
      <c r="B16" s="49" t="s">
        <v>411</v>
      </c>
      <c r="C16" s="5">
        <f t="shared" si="0"/>
        <v>26</v>
      </c>
      <c r="D16" s="5">
        <f t="shared" si="1"/>
        <v>26</v>
      </c>
      <c r="E16" s="5"/>
      <c r="F16" s="5">
        <v>26</v>
      </c>
      <c r="G16" s="5"/>
      <c r="H16" s="5"/>
      <c r="I16" s="5"/>
      <c r="J16" s="5"/>
      <c r="K16" s="5"/>
      <c r="L16" s="5"/>
      <c r="M16" s="5">
        <f t="shared" si="2"/>
        <v>26</v>
      </c>
      <c r="N16" s="5"/>
    </row>
    <row r="17" ht="22.9" customHeight="1" spans="1:14">
      <c r="A17" s="48" t="s">
        <v>404</v>
      </c>
      <c r="B17" s="49" t="s">
        <v>412</v>
      </c>
      <c r="C17" s="5">
        <f t="shared" si="0"/>
        <v>11987</v>
      </c>
      <c r="D17" s="5">
        <f t="shared" si="1"/>
        <v>11987</v>
      </c>
      <c r="E17" s="5">
        <f>7081+500+906+3000+500</f>
        <v>11987</v>
      </c>
      <c r="F17" s="5"/>
      <c r="G17" s="5"/>
      <c r="H17" s="5"/>
      <c r="I17" s="5"/>
      <c r="J17" s="5"/>
      <c r="K17" s="5"/>
      <c r="L17" s="5"/>
      <c r="M17" s="5">
        <f t="shared" si="2"/>
        <v>11987</v>
      </c>
      <c r="N17" s="5"/>
    </row>
    <row r="18" ht="22.9" customHeight="1" spans="1:14">
      <c r="A18" s="48" t="s">
        <v>404</v>
      </c>
      <c r="B18" s="49" t="s">
        <v>413</v>
      </c>
      <c r="C18" s="5">
        <f t="shared" si="0"/>
        <v>1000</v>
      </c>
      <c r="D18" s="5">
        <f t="shared" si="1"/>
        <v>1000</v>
      </c>
      <c r="E18" s="5">
        <v>1000</v>
      </c>
      <c r="F18" s="5"/>
      <c r="G18" s="5"/>
      <c r="H18" s="5"/>
      <c r="I18" s="5"/>
      <c r="J18" s="5"/>
      <c r="K18" s="5"/>
      <c r="L18" s="5"/>
      <c r="M18" s="5">
        <f t="shared" si="2"/>
        <v>1000</v>
      </c>
      <c r="N18" s="5"/>
    </row>
    <row r="19" ht="22.9" customHeight="1" spans="1:14">
      <c r="A19" s="48" t="s">
        <v>404</v>
      </c>
      <c r="B19" s="49" t="s">
        <v>414</v>
      </c>
      <c r="C19" s="5">
        <f t="shared" si="0"/>
        <v>650</v>
      </c>
      <c r="D19" s="5">
        <f t="shared" si="1"/>
        <v>650</v>
      </c>
      <c r="E19" s="5">
        <v>650</v>
      </c>
      <c r="F19" s="5"/>
      <c r="G19" s="5"/>
      <c r="H19" s="5"/>
      <c r="I19" s="5"/>
      <c r="J19" s="5"/>
      <c r="K19" s="5"/>
      <c r="L19" s="5"/>
      <c r="M19" s="5">
        <f t="shared" si="2"/>
        <v>650</v>
      </c>
      <c r="N19" s="5"/>
    </row>
    <row r="20" ht="22.9" customHeight="1" spans="1:14">
      <c r="A20" s="48" t="s">
        <v>404</v>
      </c>
      <c r="B20" s="49" t="s">
        <v>415</v>
      </c>
      <c r="C20" s="5">
        <f t="shared" si="0"/>
        <v>300</v>
      </c>
      <c r="D20" s="5">
        <f t="shared" si="1"/>
        <v>300</v>
      </c>
      <c r="E20" s="5">
        <v>300</v>
      </c>
      <c r="F20" s="5"/>
      <c r="G20" s="5"/>
      <c r="H20" s="5"/>
      <c r="I20" s="5"/>
      <c r="J20" s="5"/>
      <c r="K20" s="5"/>
      <c r="L20" s="5"/>
      <c r="M20" s="5">
        <f t="shared" si="2"/>
        <v>300</v>
      </c>
      <c r="N20" s="5"/>
    </row>
    <row r="21" ht="22.9" customHeight="1" spans="1:14">
      <c r="A21" s="48" t="s">
        <v>404</v>
      </c>
      <c r="B21" s="49" t="s">
        <v>416</v>
      </c>
      <c r="C21" s="5">
        <f t="shared" si="0"/>
        <v>273.9</v>
      </c>
      <c r="D21" s="5">
        <f t="shared" si="1"/>
        <v>273.9</v>
      </c>
      <c r="E21" s="5">
        <v>273.9</v>
      </c>
      <c r="F21" s="5"/>
      <c r="G21" s="5"/>
      <c r="H21" s="5"/>
      <c r="I21" s="5"/>
      <c r="J21" s="5"/>
      <c r="K21" s="5"/>
      <c r="L21" s="5"/>
      <c r="M21" s="5">
        <f t="shared" si="2"/>
        <v>273.9</v>
      </c>
      <c r="N21" s="5"/>
    </row>
    <row r="22" ht="22.9" customHeight="1" spans="1:14">
      <c r="A22" s="48" t="s">
        <v>404</v>
      </c>
      <c r="B22" s="49" t="s">
        <v>417</v>
      </c>
      <c r="C22" s="5">
        <f t="shared" si="0"/>
        <v>460</v>
      </c>
      <c r="D22" s="5">
        <f t="shared" si="1"/>
        <v>460</v>
      </c>
      <c r="E22" s="5">
        <v>460</v>
      </c>
      <c r="F22" s="5"/>
      <c r="G22" s="5"/>
      <c r="H22" s="5"/>
      <c r="I22" s="5"/>
      <c r="J22" s="5"/>
      <c r="K22" s="5"/>
      <c r="L22" s="5"/>
      <c r="M22" s="5">
        <f t="shared" si="2"/>
        <v>460</v>
      </c>
      <c r="N22" s="5"/>
    </row>
    <row r="23" ht="22.9" customHeight="1" spans="1:14">
      <c r="A23" s="48" t="s">
        <v>404</v>
      </c>
      <c r="B23" s="49" t="s">
        <v>418</v>
      </c>
      <c r="C23" s="5">
        <f t="shared" si="0"/>
        <v>182</v>
      </c>
      <c r="D23" s="5">
        <f t="shared" si="1"/>
        <v>182</v>
      </c>
      <c r="E23" s="5">
        <f>182</f>
        <v>182</v>
      </c>
      <c r="F23" s="5"/>
      <c r="G23" s="5"/>
      <c r="H23" s="5"/>
      <c r="I23" s="5"/>
      <c r="J23" s="5"/>
      <c r="K23" s="5"/>
      <c r="L23" s="5"/>
      <c r="M23" s="5">
        <f t="shared" si="2"/>
        <v>182</v>
      </c>
      <c r="N23" s="5"/>
    </row>
    <row r="24" ht="22.9" customHeight="1" spans="1:14">
      <c r="A24" s="48" t="s">
        <v>419</v>
      </c>
      <c r="B24" s="49" t="s">
        <v>420</v>
      </c>
      <c r="C24" s="5">
        <v>116.5529</v>
      </c>
      <c r="D24" s="5">
        <v>116.5529</v>
      </c>
      <c r="E24" s="5">
        <v>116.5529</v>
      </c>
      <c r="F24" s="5"/>
      <c r="G24" s="5"/>
      <c r="H24" s="5"/>
      <c r="I24" s="5"/>
      <c r="J24" s="5"/>
      <c r="K24" s="5"/>
      <c r="L24" s="5"/>
      <c r="M24" s="5">
        <v>116.5529</v>
      </c>
      <c r="N24" s="5"/>
    </row>
    <row r="25" ht="22.9" customHeight="1" spans="1:17">
      <c r="A25" s="48" t="s">
        <v>421</v>
      </c>
      <c r="B25" s="49" t="s">
        <v>422</v>
      </c>
      <c r="C25" s="5">
        <f>D25</f>
        <v>34.7874</v>
      </c>
      <c r="D25" s="5">
        <v>34.7874</v>
      </c>
      <c r="E25" s="5">
        <v>34.7874</v>
      </c>
      <c r="F25" s="5"/>
      <c r="G25" s="5"/>
      <c r="H25" s="5"/>
      <c r="I25" s="5"/>
      <c r="J25" s="5"/>
      <c r="K25" s="5"/>
      <c r="L25" s="5"/>
      <c r="M25" s="5">
        <v>34.7874</v>
      </c>
      <c r="N25" s="5"/>
      <c r="O25" s="57"/>
      <c r="P25" s="57"/>
      <c r="Q25" s="57"/>
    </row>
    <row r="26" ht="22.9" customHeight="1" spans="1:14">
      <c r="A26" s="48" t="s">
        <v>423</v>
      </c>
      <c r="B26" s="49" t="s">
        <v>424</v>
      </c>
      <c r="C26" s="5">
        <v>2.7</v>
      </c>
      <c r="D26" s="5">
        <v>2.7</v>
      </c>
      <c r="E26" s="5">
        <v>2.7</v>
      </c>
      <c r="F26" s="5"/>
      <c r="G26" s="5"/>
      <c r="H26" s="5"/>
      <c r="I26" s="5"/>
      <c r="J26" s="5"/>
      <c r="K26" s="5"/>
      <c r="L26" s="5"/>
      <c r="M26" s="5">
        <v>2.7</v>
      </c>
      <c r="N26" s="5"/>
    </row>
    <row r="27" ht="22.9" customHeight="1" spans="1:14">
      <c r="A27" s="48" t="s">
        <v>423</v>
      </c>
      <c r="B27" s="49" t="s">
        <v>425</v>
      </c>
      <c r="C27" s="5">
        <v>10</v>
      </c>
      <c r="D27" s="5">
        <v>10</v>
      </c>
      <c r="E27" s="5">
        <v>10</v>
      </c>
      <c r="F27" s="5"/>
      <c r="G27" s="5"/>
      <c r="H27" s="5"/>
      <c r="I27" s="5"/>
      <c r="J27" s="5"/>
      <c r="K27" s="5"/>
      <c r="L27" s="5"/>
      <c r="M27" s="5">
        <v>10</v>
      </c>
      <c r="N27" s="5"/>
    </row>
    <row r="28" ht="22.9" customHeight="1" spans="1:14">
      <c r="A28" s="48" t="s">
        <v>423</v>
      </c>
      <c r="B28" s="49" t="s">
        <v>426</v>
      </c>
      <c r="C28" s="5">
        <v>3</v>
      </c>
      <c r="D28" s="5">
        <v>3</v>
      </c>
      <c r="E28" s="5">
        <v>3</v>
      </c>
      <c r="F28" s="5"/>
      <c r="G28" s="5"/>
      <c r="H28" s="5"/>
      <c r="I28" s="5"/>
      <c r="J28" s="5"/>
      <c r="K28" s="5"/>
      <c r="L28" s="5"/>
      <c r="M28" s="5">
        <v>3</v>
      </c>
      <c r="N28" s="5"/>
    </row>
    <row r="29" ht="22.9" customHeight="1" spans="1:14">
      <c r="A29" s="48" t="s">
        <v>423</v>
      </c>
      <c r="B29" s="49" t="s">
        <v>427</v>
      </c>
      <c r="C29" s="5">
        <v>17</v>
      </c>
      <c r="D29" s="5">
        <v>17</v>
      </c>
      <c r="E29" s="5">
        <v>17</v>
      </c>
      <c r="F29" s="5"/>
      <c r="G29" s="5"/>
      <c r="H29" s="5"/>
      <c r="I29" s="5"/>
      <c r="J29" s="5"/>
      <c r="K29" s="5"/>
      <c r="L29" s="5"/>
      <c r="M29" s="5">
        <v>17</v>
      </c>
      <c r="N29" s="5"/>
    </row>
    <row r="30" ht="22.9" customHeight="1" spans="1:14">
      <c r="A30" s="48" t="s">
        <v>423</v>
      </c>
      <c r="B30" s="49" t="s">
        <v>428</v>
      </c>
      <c r="C30" s="5">
        <v>18</v>
      </c>
      <c r="D30" s="5">
        <v>18</v>
      </c>
      <c r="E30" s="5">
        <v>18</v>
      </c>
      <c r="F30" s="5"/>
      <c r="G30" s="5"/>
      <c r="H30" s="5"/>
      <c r="I30" s="5"/>
      <c r="J30" s="5"/>
      <c r="K30" s="5"/>
      <c r="L30" s="5"/>
      <c r="M30" s="5">
        <v>18</v>
      </c>
      <c r="N30" s="5"/>
    </row>
    <row r="31" ht="22.9" customHeight="1" spans="1:14">
      <c r="A31" s="48" t="s">
        <v>423</v>
      </c>
      <c r="B31" s="49" t="s">
        <v>429</v>
      </c>
      <c r="C31" s="5">
        <v>2</v>
      </c>
      <c r="D31" s="5">
        <v>2</v>
      </c>
      <c r="E31" s="5">
        <v>2</v>
      </c>
      <c r="F31" s="5"/>
      <c r="G31" s="5"/>
      <c r="H31" s="5"/>
      <c r="I31" s="5"/>
      <c r="J31" s="5"/>
      <c r="K31" s="5"/>
      <c r="L31" s="5"/>
      <c r="M31" s="5">
        <v>2</v>
      </c>
      <c r="N31" s="5"/>
    </row>
    <row r="32" ht="22.9" customHeight="1" spans="1:14">
      <c r="A32" s="48" t="s">
        <v>430</v>
      </c>
      <c r="B32" s="49" t="s">
        <v>431</v>
      </c>
      <c r="C32" s="5">
        <v>5</v>
      </c>
      <c r="D32" s="5">
        <v>5</v>
      </c>
      <c r="E32" s="5">
        <v>5</v>
      </c>
      <c r="F32" s="5"/>
      <c r="G32" s="5"/>
      <c r="H32" s="5"/>
      <c r="I32" s="5"/>
      <c r="J32" s="5"/>
      <c r="K32" s="5"/>
      <c r="L32" s="5"/>
      <c r="M32" s="5">
        <v>5</v>
      </c>
      <c r="N32" s="5"/>
    </row>
    <row r="33" ht="22.9" customHeight="1" spans="1:14">
      <c r="A33" s="48" t="s">
        <v>430</v>
      </c>
      <c r="B33" s="49" t="s">
        <v>432</v>
      </c>
      <c r="C33" s="5">
        <v>26</v>
      </c>
      <c r="D33" s="5">
        <v>26</v>
      </c>
      <c r="E33" s="5">
        <v>26</v>
      </c>
      <c r="F33" s="5"/>
      <c r="G33" s="5"/>
      <c r="H33" s="5"/>
      <c r="I33" s="5"/>
      <c r="J33" s="5"/>
      <c r="K33" s="5"/>
      <c r="L33" s="5"/>
      <c r="M33" s="5">
        <v>26</v>
      </c>
      <c r="N33" s="5"/>
    </row>
    <row r="34" ht="22.9" customHeight="1" spans="1:14">
      <c r="A34" s="48" t="s">
        <v>430</v>
      </c>
      <c r="B34" s="49" t="s">
        <v>433</v>
      </c>
      <c r="C34" s="5">
        <v>8</v>
      </c>
      <c r="D34" s="5">
        <v>8</v>
      </c>
      <c r="E34" s="5">
        <v>8</v>
      </c>
      <c r="F34" s="5"/>
      <c r="G34" s="5"/>
      <c r="H34" s="5"/>
      <c r="I34" s="5"/>
      <c r="J34" s="5"/>
      <c r="K34" s="5"/>
      <c r="L34" s="5"/>
      <c r="M34" s="5">
        <v>8</v>
      </c>
      <c r="N34" s="5"/>
    </row>
    <row r="35" ht="22.9" customHeight="1" spans="1:14">
      <c r="A35" s="48" t="s">
        <v>430</v>
      </c>
      <c r="B35" s="49" t="s">
        <v>434</v>
      </c>
      <c r="C35" s="5">
        <v>15</v>
      </c>
      <c r="D35" s="5">
        <v>15</v>
      </c>
      <c r="E35" s="5">
        <v>15</v>
      </c>
      <c r="F35" s="5"/>
      <c r="G35" s="5"/>
      <c r="H35" s="5"/>
      <c r="I35" s="5"/>
      <c r="J35" s="5"/>
      <c r="K35" s="5"/>
      <c r="L35" s="5"/>
      <c r="M35" s="5">
        <v>15</v>
      </c>
      <c r="N35" s="5"/>
    </row>
    <row r="36" ht="22.9" customHeight="1" spans="1:14">
      <c r="A36" s="48" t="s">
        <v>430</v>
      </c>
      <c r="B36" s="49" t="s">
        <v>435</v>
      </c>
      <c r="C36" s="5">
        <v>18.33</v>
      </c>
      <c r="D36" s="5">
        <v>18.33</v>
      </c>
      <c r="E36" s="5">
        <v>18.33</v>
      </c>
      <c r="F36" s="5"/>
      <c r="G36" s="5"/>
      <c r="H36" s="5"/>
      <c r="I36" s="5"/>
      <c r="J36" s="5"/>
      <c r="K36" s="5"/>
      <c r="L36" s="5"/>
      <c r="M36" s="5">
        <v>18.33</v>
      </c>
      <c r="N36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4"/>
  <sheetViews>
    <sheetView zoomScale="115" zoomScaleNormal="115" workbookViewId="0">
      <selection activeCell="C2" sqref="C2:M2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7.88333333333333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1" ht="16.35" customHeight="1" spans="1:1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 t="s">
        <v>436</v>
      </c>
    </row>
    <row r="2" ht="37.9" customHeight="1" spans="1:13">
      <c r="A2" s="11"/>
      <c r="B2" s="11"/>
      <c r="C2" s="12" t="s">
        <v>27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10" t="s">
        <v>31</v>
      </c>
      <c r="M3" s="10"/>
    </row>
    <row r="4" ht="33.6" customHeight="1" spans="1:13">
      <c r="A4" s="3" t="s">
        <v>193</v>
      </c>
      <c r="B4" s="3" t="s">
        <v>437</v>
      </c>
      <c r="C4" s="3" t="s">
        <v>438</v>
      </c>
      <c r="D4" s="3" t="s">
        <v>439</v>
      </c>
      <c r="E4" s="3" t="s">
        <v>440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441</v>
      </c>
      <c r="F5" s="3" t="s">
        <v>442</v>
      </c>
      <c r="G5" s="3" t="s">
        <v>443</v>
      </c>
      <c r="H5" s="3" t="s">
        <v>444</v>
      </c>
      <c r="I5" s="3" t="s">
        <v>445</v>
      </c>
      <c r="J5" s="3" t="s">
        <v>446</v>
      </c>
      <c r="K5" s="3" t="s">
        <v>447</v>
      </c>
      <c r="L5" s="3" t="s">
        <v>448</v>
      </c>
      <c r="M5" s="3" t="s">
        <v>449</v>
      </c>
    </row>
    <row r="6" spans="1:13">
      <c r="A6" s="13">
        <v>419</v>
      </c>
      <c r="B6" s="13" t="s">
        <v>3</v>
      </c>
      <c r="C6" s="14">
        <f>SUM(C7:C234)</f>
        <v>15302.702562</v>
      </c>
      <c r="D6" s="15"/>
      <c r="E6" s="15"/>
      <c r="F6" s="15"/>
      <c r="G6" s="15"/>
      <c r="H6" s="13"/>
      <c r="I6" s="15"/>
      <c r="J6" s="15"/>
      <c r="K6" s="15"/>
      <c r="L6" s="15"/>
      <c r="M6" s="15"/>
    </row>
    <row r="7" spans="1:13">
      <c r="A7" s="4" t="s">
        <v>450</v>
      </c>
      <c r="B7" s="4" t="s">
        <v>291</v>
      </c>
      <c r="C7" s="5">
        <v>9</v>
      </c>
      <c r="D7" s="4" t="s">
        <v>344</v>
      </c>
      <c r="E7" s="15" t="s">
        <v>451</v>
      </c>
      <c r="F7" s="4" t="s">
        <v>452</v>
      </c>
      <c r="G7" s="4" t="s">
        <v>453</v>
      </c>
      <c r="H7" s="16">
        <v>9</v>
      </c>
      <c r="I7" s="4" t="s">
        <v>453</v>
      </c>
      <c r="J7" s="4"/>
      <c r="K7" s="4" t="s">
        <v>454</v>
      </c>
      <c r="L7" s="4" t="s">
        <v>455</v>
      </c>
      <c r="M7" s="15"/>
    </row>
    <row r="8" ht="19.5" spans="1:13">
      <c r="A8" s="4"/>
      <c r="B8" s="4"/>
      <c r="C8" s="5"/>
      <c r="D8" s="4"/>
      <c r="E8" s="15" t="s">
        <v>456</v>
      </c>
      <c r="F8" s="4" t="s">
        <v>457</v>
      </c>
      <c r="G8" s="4" t="s">
        <v>458</v>
      </c>
      <c r="H8" s="16" t="s">
        <v>458</v>
      </c>
      <c r="I8" s="4" t="s">
        <v>458</v>
      </c>
      <c r="J8" s="4"/>
      <c r="K8" s="4" t="s">
        <v>459</v>
      </c>
      <c r="L8" s="4" t="s">
        <v>460</v>
      </c>
      <c r="M8" s="15"/>
    </row>
    <row r="9" ht="19.5" spans="1:13">
      <c r="A9" s="4"/>
      <c r="B9" s="4"/>
      <c r="C9" s="5"/>
      <c r="D9" s="4"/>
      <c r="E9" s="15"/>
      <c r="F9" s="4" t="s">
        <v>461</v>
      </c>
      <c r="G9" s="4" t="s">
        <v>462</v>
      </c>
      <c r="H9" s="16" t="s">
        <v>463</v>
      </c>
      <c r="I9" s="4" t="s">
        <v>462</v>
      </c>
      <c r="J9" s="4"/>
      <c r="K9" s="4" t="s">
        <v>464</v>
      </c>
      <c r="L9" s="4" t="s">
        <v>460</v>
      </c>
      <c r="M9" s="15"/>
    </row>
    <row r="10" spans="1:13">
      <c r="A10" s="4"/>
      <c r="B10" s="4"/>
      <c r="C10" s="5"/>
      <c r="D10" s="4"/>
      <c r="E10" s="15"/>
      <c r="F10" s="4" t="s">
        <v>465</v>
      </c>
      <c r="G10" s="4" t="s">
        <v>466</v>
      </c>
      <c r="H10" s="17" t="s">
        <v>467</v>
      </c>
      <c r="I10" s="4" t="s">
        <v>466</v>
      </c>
      <c r="J10" s="4"/>
      <c r="K10" s="4" t="s">
        <v>468</v>
      </c>
      <c r="L10" s="4" t="s">
        <v>455</v>
      </c>
      <c r="M10" s="15"/>
    </row>
    <row r="11" spans="1:13">
      <c r="A11" s="4"/>
      <c r="B11" s="4"/>
      <c r="C11" s="5"/>
      <c r="D11" s="4"/>
      <c r="E11" s="15" t="s">
        <v>469</v>
      </c>
      <c r="F11" s="4" t="s">
        <v>470</v>
      </c>
      <c r="G11" s="4" t="s">
        <v>471</v>
      </c>
      <c r="H11" s="16" t="s">
        <v>472</v>
      </c>
      <c r="I11" s="4" t="s">
        <v>471</v>
      </c>
      <c r="J11" s="4"/>
      <c r="K11" s="4" t="s">
        <v>464</v>
      </c>
      <c r="L11" s="4" t="s">
        <v>460</v>
      </c>
      <c r="M11" s="15"/>
    </row>
    <row r="12" ht="19.5" spans="1:13">
      <c r="A12" s="4"/>
      <c r="B12" s="4"/>
      <c r="C12" s="5"/>
      <c r="D12" s="4"/>
      <c r="E12" s="15" t="s">
        <v>473</v>
      </c>
      <c r="F12" s="4" t="s">
        <v>474</v>
      </c>
      <c r="G12" s="4" t="s">
        <v>475</v>
      </c>
      <c r="H12" s="16">
        <v>95</v>
      </c>
      <c r="I12" s="4" t="s">
        <v>475</v>
      </c>
      <c r="J12" s="4"/>
      <c r="K12" s="4" t="s">
        <v>476</v>
      </c>
      <c r="L12" s="4" t="s">
        <v>455</v>
      </c>
      <c r="M12" s="15"/>
    </row>
    <row r="13" spans="1:13">
      <c r="A13" s="4" t="s">
        <v>450</v>
      </c>
      <c r="B13" s="4" t="s">
        <v>477</v>
      </c>
      <c r="C13" s="5">
        <v>16</v>
      </c>
      <c r="D13" s="4" t="s">
        <v>405</v>
      </c>
      <c r="E13" s="15" t="s">
        <v>469</v>
      </c>
      <c r="F13" s="4" t="s">
        <v>478</v>
      </c>
      <c r="G13" s="4" t="s">
        <v>405</v>
      </c>
      <c r="H13" s="16"/>
      <c r="I13" s="4"/>
      <c r="J13" s="4"/>
      <c r="K13" s="4" t="s">
        <v>479</v>
      </c>
      <c r="L13" s="4" t="s">
        <v>460</v>
      </c>
      <c r="M13" s="15"/>
    </row>
    <row r="14" ht="19.5" spans="1:13">
      <c r="A14" s="4"/>
      <c r="B14" s="4"/>
      <c r="C14" s="5"/>
      <c r="D14" s="4"/>
      <c r="E14" s="15" t="s">
        <v>473</v>
      </c>
      <c r="F14" s="4" t="s">
        <v>474</v>
      </c>
      <c r="G14" s="4" t="s">
        <v>480</v>
      </c>
      <c r="H14" s="18">
        <v>95</v>
      </c>
      <c r="I14" s="4" t="s">
        <v>480</v>
      </c>
      <c r="J14" s="4"/>
      <c r="K14" s="4" t="s">
        <v>476</v>
      </c>
      <c r="L14" s="4" t="s">
        <v>455</v>
      </c>
      <c r="M14" s="15"/>
    </row>
    <row r="15" spans="1:13">
      <c r="A15" s="4"/>
      <c r="B15" s="4"/>
      <c r="C15" s="5"/>
      <c r="D15" s="4"/>
      <c r="E15" s="15" t="s">
        <v>456</v>
      </c>
      <c r="F15" s="4" t="s">
        <v>461</v>
      </c>
      <c r="G15" s="4" t="s">
        <v>405</v>
      </c>
      <c r="H15" s="16"/>
      <c r="I15" s="4"/>
      <c r="J15" s="4"/>
      <c r="K15" s="4" t="s">
        <v>463</v>
      </c>
      <c r="L15" s="4" t="s">
        <v>460</v>
      </c>
      <c r="M15" s="15"/>
    </row>
    <row r="16" spans="1:13">
      <c r="A16" s="4"/>
      <c r="B16" s="4"/>
      <c r="C16" s="5"/>
      <c r="D16" s="4"/>
      <c r="E16" s="15"/>
      <c r="F16" s="4" t="s">
        <v>457</v>
      </c>
      <c r="G16" s="4" t="s">
        <v>405</v>
      </c>
      <c r="H16" s="16"/>
      <c r="I16" s="4"/>
      <c r="J16" s="4"/>
      <c r="K16" s="4" t="s">
        <v>481</v>
      </c>
      <c r="L16" s="4" t="s">
        <v>460</v>
      </c>
      <c r="M16" s="15"/>
    </row>
    <row r="17" spans="1:13">
      <c r="A17" s="4"/>
      <c r="B17" s="4"/>
      <c r="C17" s="5"/>
      <c r="D17" s="4"/>
      <c r="E17" s="15"/>
      <c r="F17" s="4" t="s">
        <v>465</v>
      </c>
      <c r="G17" s="4" t="s">
        <v>405</v>
      </c>
      <c r="H17" s="16"/>
      <c r="I17" s="4"/>
      <c r="J17" s="4"/>
      <c r="K17" s="4" t="s">
        <v>482</v>
      </c>
      <c r="L17" s="4" t="s">
        <v>460</v>
      </c>
      <c r="M17" s="15"/>
    </row>
    <row r="18" spans="1:13">
      <c r="A18" s="4"/>
      <c r="B18" s="4"/>
      <c r="C18" s="5"/>
      <c r="D18" s="4"/>
      <c r="E18" s="15" t="s">
        <v>451</v>
      </c>
      <c r="F18" s="4" t="s">
        <v>452</v>
      </c>
      <c r="G18" s="4" t="s">
        <v>453</v>
      </c>
      <c r="H18" s="16">
        <v>16</v>
      </c>
      <c r="I18" s="4" t="s">
        <v>453</v>
      </c>
      <c r="J18" s="4"/>
      <c r="K18" s="4" t="s">
        <v>454</v>
      </c>
      <c r="L18" s="4" t="s">
        <v>455</v>
      </c>
      <c r="M18" s="15"/>
    </row>
    <row r="19" ht="19.5" spans="1:13">
      <c r="A19" s="4" t="s">
        <v>450</v>
      </c>
      <c r="B19" s="4" t="s">
        <v>483</v>
      </c>
      <c r="C19" s="5">
        <v>11</v>
      </c>
      <c r="D19" s="4" t="s">
        <v>406</v>
      </c>
      <c r="E19" s="15" t="s">
        <v>473</v>
      </c>
      <c r="F19" s="4" t="s">
        <v>474</v>
      </c>
      <c r="G19" s="4" t="s">
        <v>480</v>
      </c>
      <c r="H19" s="18">
        <v>95</v>
      </c>
      <c r="I19" s="4" t="s">
        <v>480</v>
      </c>
      <c r="J19" s="4"/>
      <c r="K19" s="4" t="s">
        <v>476</v>
      </c>
      <c r="L19" s="4" t="s">
        <v>455</v>
      </c>
      <c r="M19" s="15"/>
    </row>
    <row r="20" ht="19.5" spans="1:13">
      <c r="A20" s="4"/>
      <c r="B20" s="4"/>
      <c r="C20" s="5"/>
      <c r="D20" s="4"/>
      <c r="E20" s="15" t="s">
        <v>469</v>
      </c>
      <c r="F20" s="4" t="s">
        <v>478</v>
      </c>
      <c r="G20" s="4" t="s">
        <v>484</v>
      </c>
      <c r="H20" s="16"/>
      <c r="I20" s="4"/>
      <c r="J20" s="4"/>
      <c r="K20" s="4" t="s">
        <v>485</v>
      </c>
      <c r="L20" s="4" t="s">
        <v>460</v>
      </c>
      <c r="M20" s="15"/>
    </row>
    <row r="21" spans="1:13">
      <c r="A21" s="4"/>
      <c r="B21" s="4"/>
      <c r="C21" s="5"/>
      <c r="D21" s="4"/>
      <c r="E21" s="15" t="s">
        <v>456</v>
      </c>
      <c r="F21" s="4" t="s">
        <v>465</v>
      </c>
      <c r="G21" s="4" t="s">
        <v>482</v>
      </c>
      <c r="H21" s="16"/>
      <c r="I21" s="4"/>
      <c r="J21" s="4"/>
      <c r="K21" s="4" t="s">
        <v>482</v>
      </c>
      <c r="L21" s="4" t="s">
        <v>460</v>
      </c>
      <c r="M21" s="15"/>
    </row>
    <row r="22" ht="19.5" spans="1:13">
      <c r="A22" s="4"/>
      <c r="B22" s="4"/>
      <c r="C22" s="5"/>
      <c r="D22" s="4"/>
      <c r="E22" s="15"/>
      <c r="F22" s="4" t="s">
        <v>461</v>
      </c>
      <c r="G22" s="4" t="s">
        <v>486</v>
      </c>
      <c r="H22" s="16"/>
      <c r="I22" s="4"/>
      <c r="J22" s="4"/>
      <c r="K22" s="4" t="s">
        <v>463</v>
      </c>
      <c r="L22" s="4" t="s">
        <v>460</v>
      </c>
      <c r="M22" s="15"/>
    </row>
    <row r="23" ht="19.5" spans="1:13">
      <c r="A23" s="4"/>
      <c r="B23" s="4"/>
      <c r="C23" s="5"/>
      <c r="D23" s="4"/>
      <c r="E23" s="15"/>
      <c r="F23" s="4" t="s">
        <v>457</v>
      </c>
      <c r="G23" s="4" t="s">
        <v>487</v>
      </c>
      <c r="H23" s="16"/>
      <c r="I23" s="4"/>
      <c r="J23" s="4"/>
      <c r="K23" s="4" t="s">
        <v>488</v>
      </c>
      <c r="L23" s="4" t="s">
        <v>455</v>
      </c>
      <c r="M23" s="15"/>
    </row>
    <row r="24" spans="1:13">
      <c r="A24" s="4"/>
      <c r="B24" s="4"/>
      <c r="C24" s="5"/>
      <c r="D24" s="4"/>
      <c r="E24" s="15" t="s">
        <v>451</v>
      </c>
      <c r="F24" s="4" t="s">
        <v>452</v>
      </c>
      <c r="G24" s="4" t="s">
        <v>489</v>
      </c>
      <c r="H24" s="16"/>
      <c r="I24" s="4"/>
      <c r="J24" s="4"/>
      <c r="K24" s="4" t="s">
        <v>454</v>
      </c>
      <c r="L24" s="4" t="s">
        <v>455</v>
      </c>
      <c r="M24" s="15"/>
    </row>
    <row r="25" spans="1:13">
      <c r="A25" s="4" t="s">
        <v>450</v>
      </c>
      <c r="B25" s="4" t="s">
        <v>490</v>
      </c>
      <c r="C25" s="5">
        <v>5</v>
      </c>
      <c r="D25" s="4" t="s">
        <v>407</v>
      </c>
      <c r="E25" s="15" t="s">
        <v>469</v>
      </c>
      <c r="F25" s="4" t="s">
        <v>478</v>
      </c>
      <c r="G25" s="4" t="s">
        <v>491</v>
      </c>
      <c r="H25" s="16"/>
      <c r="I25" s="4"/>
      <c r="J25" s="4"/>
      <c r="K25" s="4" t="s">
        <v>492</v>
      </c>
      <c r="L25" s="4" t="s">
        <v>460</v>
      </c>
      <c r="M25" s="15"/>
    </row>
    <row r="26" spans="1:13">
      <c r="A26" s="4"/>
      <c r="B26" s="4"/>
      <c r="C26" s="5"/>
      <c r="D26" s="4"/>
      <c r="E26" s="15" t="s">
        <v>456</v>
      </c>
      <c r="F26" s="4" t="s">
        <v>465</v>
      </c>
      <c r="G26" s="4" t="s">
        <v>493</v>
      </c>
      <c r="H26" s="16"/>
      <c r="I26" s="4"/>
      <c r="J26" s="4"/>
      <c r="K26" s="4" t="s">
        <v>494</v>
      </c>
      <c r="L26" s="4" t="s">
        <v>460</v>
      </c>
      <c r="M26" s="15"/>
    </row>
    <row r="27" spans="1:13">
      <c r="A27" s="4"/>
      <c r="B27" s="4"/>
      <c r="C27" s="5"/>
      <c r="D27" s="4"/>
      <c r="E27" s="15"/>
      <c r="F27" s="4" t="s">
        <v>461</v>
      </c>
      <c r="G27" s="4" t="s">
        <v>463</v>
      </c>
      <c r="H27" s="16"/>
      <c r="I27" s="4"/>
      <c r="J27" s="4"/>
      <c r="K27" s="4" t="s">
        <v>481</v>
      </c>
      <c r="L27" s="4" t="s">
        <v>460</v>
      </c>
      <c r="M27" s="15"/>
    </row>
    <row r="28" ht="19.5" spans="1:13">
      <c r="A28" s="4"/>
      <c r="B28" s="4"/>
      <c r="C28" s="5"/>
      <c r="D28" s="4"/>
      <c r="E28" s="15"/>
      <c r="F28" s="4" t="s">
        <v>457</v>
      </c>
      <c r="G28" s="4" t="s">
        <v>495</v>
      </c>
      <c r="H28" s="16"/>
      <c r="I28" s="4"/>
      <c r="J28" s="4"/>
      <c r="K28" s="4" t="s">
        <v>496</v>
      </c>
      <c r="L28" s="4" t="s">
        <v>460</v>
      </c>
      <c r="M28" s="15"/>
    </row>
    <row r="29" spans="1:13">
      <c r="A29" s="4"/>
      <c r="B29" s="4"/>
      <c r="C29" s="5"/>
      <c r="D29" s="4"/>
      <c r="E29" s="15" t="s">
        <v>451</v>
      </c>
      <c r="F29" s="4" t="s">
        <v>452</v>
      </c>
      <c r="G29" s="4" t="s">
        <v>497</v>
      </c>
      <c r="H29" s="16"/>
      <c r="I29" s="4"/>
      <c r="J29" s="4"/>
      <c r="K29" s="4" t="s">
        <v>454</v>
      </c>
      <c r="L29" s="4" t="s">
        <v>455</v>
      </c>
      <c r="M29" s="15"/>
    </row>
    <row r="30" ht="19.5" spans="1:13">
      <c r="A30" s="4"/>
      <c r="B30" s="4"/>
      <c r="C30" s="5"/>
      <c r="D30" s="4"/>
      <c r="E30" s="15" t="s">
        <v>473</v>
      </c>
      <c r="F30" s="4" t="s">
        <v>474</v>
      </c>
      <c r="G30" s="4" t="s">
        <v>480</v>
      </c>
      <c r="H30" s="18">
        <v>95</v>
      </c>
      <c r="I30" s="4" t="s">
        <v>480</v>
      </c>
      <c r="J30" s="4"/>
      <c r="K30" s="4" t="s">
        <v>476</v>
      </c>
      <c r="L30" s="4" t="s">
        <v>455</v>
      </c>
      <c r="M30" s="15"/>
    </row>
    <row r="31" spans="1:13">
      <c r="A31" s="4" t="s">
        <v>450</v>
      </c>
      <c r="B31" s="4" t="s">
        <v>498</v>
      </c>
      <c r="C31" s="5">
        <v>13.232262</v>
      </c>
      <c r="D31" s="4" t="s">
        <v>408</v>
      </c>
      <c r="E31" s="15" t="s">
        <v>469</v>
      </c>
      <c r="F31" s="4" t="s">
        <v>470</v>
      </c>
      <c r="G31" s="4" t="s">
        <v>472</v>
      </c>
      <c r="H31" s="16"/>
      <c r="I31" s="4"/>
      <c r="J31" s="4"/>
      <c r="K31" s="4" t="s">
        <v>472</v>
      </c>
      <c r="L31" s="4" t="s">
        <v>460</v>
      </c>
      <c r="M31" s="15"/>
    </row>
    <row r="32" ht="19.5" spans="1:13">
      <c r="A32" s="4"/>
      <c r="B32" s="4"/>
      <c r="C32" s="5"/>
      <c r="D32" s="4"/>
      <c r="E32" s="15" t="s">
        <v>473</v>
      </c>
      <c r="F32" s="4" t="s">
        <v>474</v>
      </c>
      <c r="G32" s="4" t="s">
        <v>480</v>
      </c>
      <c r="H32" s="18">
        <v>98</v>
      </c>
      <c r="I32" s="4" t="s">
        <v>480</v>
      </c>
      <c r="J32" s="4"/>
      <c r="K32" s="4" t="s">
        <v>476</v>
      </c>
      <c r="L32" s="4" t="s">
        <v>455</v>
      </c>
      <c r="M32" s="15"/>
    </row>
    <row r="33" spans="1:13">
      <c r="A33" s="4"/>
      <c r="B33" s="4"/>
      <c r="C33" s="5"/>
      <c r="D33" s="4"/>
      <c r="E33" s="15" t="s">
        <v>456</v>
      </c>
      <c r="F33" s="4" t="s">
        <v>465</v>
      </c>
      <c r="G33" s="4" t="s">
        <v>482</v>
      </c>
      <c r="H33" s="16"/>
      <c r="I33" s="4"/>
      <c r="J33" s="4"/>
      <c r="K33" s="4" t="s">
        <v>482</v>
      </c>
      <c r="L33" s="4" t="s">
        <v>460</v>
      </c>
      <c r="M33" s="15"/>
    </row>
    <row r="34" spans="1:13">
      <c r="A34" s="4"/>
      <c r="B34" s="4"/>
      <c r="C34" s="5"/>
      <c r="D34" s="4"/>
      <c r="E34" s="15"/>
      <c r="F34" s="4" t="s">
        <v>461</v>
      </c>
      <c r="G34" s="4" t="s">
        <v>493</v>
      </c>
      <c r="H34" s="16"/>
      <c r="I34" s="4"/>
      <c r="J34" s="4"/>
      <c r="K34" s="4" t="s">
        <v>499</v>
      </c>
      <c r="L34" s="4" t="s">
        <v>460</v>
      </c>
      <c r="M34" s="15"/>
    </row>
    <row r="35" spans="1:13">
      <c r="A35" s="4"/>
      <c r="B35" s="4"/>
      <c r="C35" s="5"/>
      <c r="D35" s="4"/>
      <c r="E35" s="15"/>
      <c r="F35" s="4" t="s">
        <v>457</v>
      </c>
      <c r="G35" s="4" t="s">
        <v>500</v>
      </c>
      <c r="H35" s="16"/>
      <c r="I35" s="4"/>
      <c r="J35" s="4"/>
      <c r="K35" s="4" t="s">
        <v>500</v>
      </c>
      <c r="L35" s="4" t="s">
        <v>455</v>
      </c>
      <c r="M35" s="15"/>
    </row>
    <row r="36" ht="19.5" spans="1:13">
      <c r="A36" s="4"/>
      <c r="B36" s="4"/>
      <c r="C36" s="5"/>
      <c r="D36" s="4"/>
      <c r="E36" s="15" t="s">
        <v>451</v>
      </c>
      <c r="F36" s="4" t="s">
        <v>452</v>
      </c>
      <c r="G36" s="4" t="s">
        <v>408</v>
      </c>
      <c r="H36" s="16"/>
      <c r="I36" s="4"/>
      <c r="J36" s="4"/>
      <c r="K36" s="4" t="s">
        <v>454</v>
      </c>
      <c r="L36" s="4" t="s">
        <v>455</v>
      </c>
      <c r="M36" s="15"/>
    </row>
    <row r="37" ht="19.5" spans="1:13">
      <c r="A37" s="4" t="s">
        <v>450</v>
      </c>
      <c r="B37" s="4" t="s">
        <v>501</v>
      </c>
      <c r="C37" s="5">
        <v>3.2</v>
      </c>
      <c r="D37" s="4" t="s">
        <v>409</v>
      </c>
      <c r="E37" s="15" t="s">
        <v>473</v>
      </c>
      <c r="F37" s="4" t="s">
        <v>474</v>
      </c>
      <c r="G37" s="4" t="s">
        <v>480</v>
      </c>
      <c r="H37" s="18">
        <v>95</v>
      </c>
      <c r="I37" s="4" t="s">
        <v>480</v>
      </c>
      <c r="J37" s="4"/>
      <c r="K37" s="4" t="s">
        <v>476</v>
      </c>
      <c r="L37" s="4" t="s">
        <v>455</v>
      </c>
      <c r="M37" s="15"/>
    </row>
    <row r="38" spans="1:13">
      <c r="A38" s="4"/>
      <c r="B38" s="4"/>
      <c r="C38" s="5"/>
      <c r="D38" s="4"/>
      <c r="E38" s="15" t="s">
        <v>469</v>
      </c>
      <c r="F38" s="4" t="s">
        <v>470</v>
      </c>
      <c r="G38" s="4" t="s">
        <v>502</v>
      </c>
      <c r="H38" s="16"/>
      <c r="I38" s="4"/>
      <c r="J38" s="4"/>
      <c r="K38" s="4" t="s">
        <v>502</v>
      </c>
      <c r="L38" s="4" t="s">
        <v>455</v>
      </c>
      <c r="M38" s="15"/>
    </row>
    <row r="39" spans="1:13">
      <c r="A39" s="4"/>
      <c r="B39" s="4"/>
      <c r="C39" s="5"/>
      <c r="D39" s="4"/>
      <c r="E39" s="15" t="s">
        <v>456</v>
      </c>
      <c r="F39" s="4" t="s">
        <v>461</v>
      </c>
      <c r="G39" s="4" t="s">
        <v>463</v>
      </c>
      <c r="H39" s="16"/>
      <c r="I39" s="4"/>
      <c r="J39" s="4"/>
      <c r="K39" s="4" t="s">
        <v>463</v>
      </c>
      <c r="L39" s="4" t="s">
        <v>460</v>
      </c>
      <c r="M39" s="15"/>
    </row>
    <row r="40" spans="1:13">
      <c r="A40" s="4"/>
      <c r="B40" s="4"/>
      <c r="C40" s="5"/>
      <c r="D40" s="4"/>
      <c r="E40" s="15"/>
      <c r="F40" s="4" t="s">
        <v>457</v>
      </c>
      <c r="G40" s="4" t="s">
        <v>503</v>
      </c>
      <c r="H40" s="16"/>
      <c r="I40" s="4"/>
      <c r="J40" s="4"/>
      <c r="K40" s="4" t="s">
        <v>504</v>
      </c>
      <c r="L40" s="4" t="s">
        <v>455</v>
      </c>
      <c r="M40" s="15"/>
    </row>
    <row r="41" spans="1:13">
      <c r="A41" s="4"/>
      <c r="B41" s="4"/>
      <c r="C41" s="5"/>
      <c r="D41" s="4"/>
      <c r="E41" s="15"/>
      <c r="F41" s="4" t="s">
        <v>465</v>
      </c>
      <c r="G41" s="4" t="s">
        <v>482</v>
      </c>
      <c r="H41" s="16"/>
      <c r="I41" s="4"/>
      <c r="J41" s="4"/>
      <c r="K41" s="4" t="s">
        <v>482</v>
      </c>
      <c r="L41" s="4" t="s">
        <v>460</v>
      </c>
      <c r="M41" s="15"/>
    </row>
    <row r="42" spans="1:13">
      <c r="A42" s="4"/>
      <c r="B42" s="4"/>
      <c r="C42" s="5"/>
      <c r="D42" s="4"/>
      <c r="E42" s="15" t="s">
        <v>451</v>
      </c>
      <c r="F42" s="4" t="s">
        <v>452</v>
      </c>
      <c r="G42" s="4" t="s">
        <v>497</v>
      </c>
      <c r="H42" s="16"/>
      <c r="I42" s="4"/>
      <c r="J42" s="4"/>
      <c r="K42" s="4" t="s">
        <v>454</v>
      </c>
      <c r="L42" s="4" t="s">
        <v>455</v>
      </c>
      <c r="M42" s="15"/>
    </row>
    <row r="43" spans="1:13">
      <c r="A43" s="4" t="s">
        <v>450</v>
      </c>
      <c r="B43" s="4" t="s">
        <v>505</v>
      </c>
      <c r="C43" s="5">
        <v>90</v>
      </c>
      <c r="D43" s="4" t="s">
        <v>410</v>
      </c>
      <c r="E43" s="15" t="s">
        <v>469</v>
      </c>
      <c r="F43" s="4" t="s">
        <v>470</v>
      </c>
      <c r="G43" s="4" t="s">
        <v>506</v>
      </c>
      <c r="H43" s="16"/>
      <c r="I43" s="4"/>
      <c r="J43" s="4"/>
      <c r="K43" s="4" t="s">
        <v>507</v>
      </c>
      <c r="L43" s="4" t="s">
        <v>460</v>
      </c>
      <c r="M43" s="15"/>
    </row>
    <row r="44" ht="19.5" spans="1:13">
      <c r="A44" s="4"/>
      <c r="B44" s="4"/>
      <c r="C44" s="5"/>
      <c r="D44" s="4"/>
      <c r="E44" s="15" t="s">
        <v>473</v>
      </c>
      <c r="F44" s="4" t="s">
        <v>474</v>
      </c>
      <c r="G44" s="4" t="s">
        <v>480</v>
      </c>
      <c r="H44" s="18">
        <v>94</v>
      </c>
      <c r="I44" s="4" t="s">
        <v>480</v>
      </c>
      <c r="J44" s="4"/>
      <c r="K44" s="4" t="s">
        <v>476</v>
      </c>
      <c r="L44" s="4" t="s">
        <v>455</v>
      </c>
      <c r="M44" s="15"/>
    </row>
    <row r="45" spans="1:13">
      <c r="A45" s="4"/>
      <c r="B45" s="4"/>
      <c r="C45" s="5"/>
      <c r="D45" s="4"/>
      <c r="E45" s="15" t="s">
        <v>456</v>
      </c>
      <c r="F45" s="4" t="s">
        <v>461</v>
      </c>
      <c r="G45" s="4" t="s">
        <v>463</v>
      </c>
      <c r="H45" s="16"/>
      <c r="I45" s="4"/>
      <c r="J45" s="4"/>
      <c r="K45" s="4" t="s">
        <v>463</v>
      </c>
      <c r="L45" s="4" t="s">
        <v>460</v>
      </c>
      <c r="M45" s="15"/>
    </row>
    <row r="46" ht="19.5" spans="1:13">
      <c r="A46" s="4"/>
      <c r="B46" s="4"/>
      <c r="C46" s="5"/>
      <c r="D46" s="4"/>
      <c r="E46" s="15"/>
      <c r="F46" s="4" t="s">
        <v>457</v>
      </c>
      <c r="G46" s="4" t="s">
        <v>508</v>
      </c>
      <c r="H46" s="16"/>
      <c r="I46" s="4"/>
      <c r="J46" s="4"/>
      <c r="K46" s="4" t="s">
        <v>459</v>
      </c>
      <c r="L46" s="4" t="s">
        <v>455</v>
      </c>
      <c r="M46" s="15"/>
    </row>
    <row r="47" spans="1:13">
      <c r="A47" s="4"/>
      <c r="B47" s="4"/>
      <c r="C47" s="5"/>
      <c r="D47" s="4"/>
      <c r="E47" s="15"/>
      <c r="F47" s="4" t="s">
        <v>465</v>
      </c>
      <c r="G47" s="4" t="s">
        <v>482</v>
      </c>
      <c r="H47" s="16"/>
      <c r="I47" s="4"/>
      <c r="J47" s="4"/>
      <c r="K47" s="4" t="s">
        <v>482</v>
      </c>
      <c r="L47" s="4" t="s">
        <v>455</v>
      </c>
      <c r="M47" s="15"/>
    </row>
    <row r="48" ht="19.5" spans="1:13">
      <c r="A48" s="4"/>
      <c r="B48" s="4"/>
      <c r="C48" s="5"/>
      <c r="D48" s="4"/>
      <c r="E48" s="15" t="s">
        <v>451</v>
      </c>
      <c r="F48" s="4" t="s">
        <v>452</v>
      </c>
      <c r="G48" s="4" t="s">
        <v>508</v>
      </c>
      <c r="H48" s="16"/>
      <c r="I48" s="4"/>
      <c r="J48" s="4"/>
      <c r="K48" s="4" t="s">
        <v>482</v>
      </c>
      <c r="L48" s="4" t="s">
        <v>455</v>
      </c>
      <c r="M48" s="15"/>
    </row>
    <row r="49" ht="19.5" spans="1:13">
      <c r="A49" s="4">
        <v>419001</v>
      </c>
      <c r="B49" s="4" t="s">
        <v>509</v>
      </c>
      <c r="C49" s="5">
        <v>26</v>
      </c>
      <c r="D49" s="4" t="s">
        <v>411</v>
      </c>
      <c r="E49" s="15" t="s">
        <v>473</v>
      </c>
      <c r="F49" s="4" t="s">
        <v>474</v>
      </c>
      <c r="G49" s="4" t="s">
        <v>480</v>
      </c>
      <c r="H49" s="18">
        <v>95</v>
      </c>
      <c r="I49" s="4" t="s">
        <v>480</v>
      </c>
      <c r="J49" s="4"/>
      <c r="K49" s="4" t="s">
        <v>476</v>
      </c>
      <c r="L49" s="4" t="s">
        <v>455</v>
      </c>
      <c r="M49" s="15"/>
    </row>
    <row r="50" ht="19.5" spans="1:13">
      <c r="A50" s="4"/>
      <c r="B50" s="4"/>
      <c r="C50" s="5"/>
      <c r="D50" s="4"/>
      <c r="E50" s="15" t="s">
        <v>451</v>
      </c>
      <c r="F50" s="4" t="s">
        <v>510</v>
      </c>
      <c r="G50" s="4" t="s">
        <v>511</v>
      </c>
      <c r="H50" s="16"/>
      <c r="I50" s="4"/>
      <c r="J50" s="4"/>
      <c r="K50" s="4" t="s">
        <v>512</v>
      </c>
      <c r="L50" s="4" t="s">
        <v>460</v>
      </c>
      <c r="M50" s="15"/>
    </row>
    <row r="51" ht="19.5" spans="1:13">
      <c r="A51" s="4"/>
      <c r="B51" s="4"/>
      <c r="C51" s="5"/>
      <c r="D51" s="4"/>
      <c r="E51" s="15" t="s">
        <v>456</v>
      </c>
      <c r="F51" s="4" t="s">
        <v>457</v>
      </c>
      <c r="G51" s="4" t="s">
        <v>513</v>
      </c>
      <c r="H51" s="16"/>
      <c r="I51" s="4"/>
      <c r="J51" s="4"/>
      <c r="K51" s="4" t="s">
        <v>482</v>
      </c>
      <c r="L51" s="4" t="s">
        <v>460</v>
      </c>
      <c r="M51" s="15"/>
    </row>
    <row r="52" spans="1:13">
      <c r="A52" s="4"/>
      <c r="B52" s="4"/>
      <c r="C52" s="5"/>
      <c r="D52" s="4"/>
      <c r="E52" s="15"/>
      <c r="F52" s="4" t="s">
        <v>461</v>
      </c>
      <c r="G52" s="4" t="s">
        <v>463</v>
      </c>
      <c r="H52" s="16"/>
      <c r="I52" s="4"/>
      <c r="J52" s="4"/>
      <c r="K52" s="4" t="s">
        <v>463</v>
      </c>
      <c r="L52" s="4" t="s">
        <v>460</v>
      </c>
      <c r="M52" s="15"/>
    </row>
    <row r="53" spans="1:13">
      <c r="A53" s="4"/>
      <c r="B53" s="4"/>
      <c r="C53" s="5"/>
      <c r="D53" s="4"/>
      <c r="E53" s="15"/>
      <c r="F53" s="4" t="s">
        <v>465</v>
      </c>
      <c r="G53" s="4" t="s">
        <v>482</v>
      </c>
      <c r="H53" s="16"/>
      <c r="I53" s="4"/>
      <c r="J53" s="4"/>
      <c r="K53" s="4" t="s">
        <v>482</v>
      </c>
      <c r="L53" s="4" t="s">
        <v>460</v>
      </c>
      <c r="M53" s="15"/>
    </row>
    <row r="54" spans="1:13">
      <c r="A54" s="4"/>
      <c r="B54" s="4"/>
      <c r="C54" s="5"/>
      <c r="D54" s="4"/>
      <c r="E54" s="15" t="s">
        <v>469</v>
      </c>
      <c r="F54" s="4" t="s">
        <v>470</v>
      </c>
      <c r="G54" s="4" t="s">
        <v>411</v>
      </c>
      <c r="H54" s="16"/>
      <c r="I54" s="4"/>
      <c r="J54" s="4"/>
      <c r="K54" s="4" t="s">
        <v>512</v>
      </c>
      <c r="L54" s="4" t="s">
        <v>460</v>
      </c>
      <c r="M54" s="15"/>
    </row>
    <row r="55" spans="1:13">
      <c r="A55" s="19">
        <v>419001</v>
      </c>
      <c r="B55" s="19" t="s">
        <v>514</v>
      </c>
      <c r="C55" s="20">
        <v>11987</v>
      </c>
      <c r="D55" s="19" t="s">
        <v>514</v>
      </c>
      <c r="E55" s="15" t="s">
        <v>451</v>
      </c>
      <c r="F55" s="4" t="s">
        <v>452</v>
      </c>
      <c r="G55" s="4" t="s">
        <v>453</v>
      </c>
      <c r="H55" s="16">
        <v>11987</v>
      </c>
      <c r="I55" s="4" t="s">
        <v>453</v>
      </c>
      <c r="J55" s="4"/>
      <c r="K55" s="4" t="s">
        <v>454</v>
      </c>
      <c r="L55" s="4" t="s">
        <v>455</v>
      </c>
      <c r="M55" s="15"/>
    </row>
    <row r="56" ht="19.5" spans="1:13">
      <c r="A56" s="21"/>
      <c r="B56" s="21"/>
      <c r="C56" s="22"/>
      <c r="D56" s="21"/>
      <c r="E56" s="23" t="s">
        <v>456</v>
      </c>
      <c r="F56" s="4" t="s">
        <v>457</v>
      </c>
      <c r="G56" s="4" t="s">
        <v>515</v>
      </c>
      <c r="H56" s="4" t="s">
        <v>515</v>
      </c>
      <c r="I56" s="4" t="s">
        <v>515</v>
      </c>
      <c r="J56" s="4"/>
      <c r="K56" s="4"/>
      <c r="L56" s="4"/>
      <c r="M56" s="15"/>
    </row>
    <row r="57" spans="1:13">
      <c r="A57" s="21"/>
      <c r="B57" s="21"/>
      <c r="C57" s="22"/>
      <c r="D57" s="21"/>
      <c r="E57" s="24"/>
      <c r="F57" s="4" t="s">
        <v>461</v>
      </c>
      <c r="G57" s="4" t="s">
        <v>463</v>
      </c>
      <c r="H57" s="4" t="s">
        <v>463</v>
      </c>
      <c r="I57" s="4" t="s">
        <v>463</v>
      </c>
      <c r="J57" s="4"/>
      <c r="K57" s="4" t="s">
        <v>463</v>
      </c>
      <c r="L57" s="4" t="s">
        <v>460</v>
      </c>
      <c r="M57" s="15"/>
    </row>
    <row r="58" spans="1:13">
      <c r="A58" s="21"/>
      <c r="B58" s="21"/>
      <c r="C58" s="22"/>
      <c r="D58" s="21"/>
      <c r="E58" s="25"/>
      <c r="F58" s="4" t="s">
        <v>465</v>
      </c>
      <c r="G58" s="4" t="s">
        <v>466</v>
      </c>
      <c r="H58" s="16" t="s">
        <v>516</v>
      </c>
      <c r="I58" s="4" t="s">
        <v>466</v>
      </c>
      <c r="J58" s="4"/>
      <c r="K58" s="4" t="s">
        <v>468</v>
      </c>
      <c r="L58" s="4" t="s">
        <v>455</v>
      </c>
      <c r="M58" s="15"/>
    </row>
    <row r="59" spans="1:13">
      <c r="A59" s="21"/>
      <c r="B59" s="21"/>
      <c r="C59" s="22"/>
      <c r="D59" s="21"/>
      <c r="E59" s="23" t="s">
        <v>469</v>
      </c>
      <c r="F59" s="4" t="s">
        <v>478</v>
      </c>
      <c r="G59" s="4" t="s">
        <v>517</v>
      </c>
      <c r="H59" s="16">
        <v>300</v>
      </c>
      <c r="I59" s="4" t="s">
        <v>517</v>
      </c>
      <c r="J59" s="4"/>
      <c r="K59" s="4" t="s">
        <v>518</v>
      </c>
      <c r="L59" s="4" t="s">
        <v>455</v>
      </c>
      <c r="M59" s="15"/>
    </row>
    <row r="60" spans="1:13">
      <c r="A60" s="21"/>
      <c r="B60" s="21"/>
      <c r="C60" s="22"/>
      <c r="D60" s="21"/>
      <c r="E60" s="25"/>
      <c r="F60" s="4" t="s">
        <v>470</v>
      </c>
      <c r="G60" s="4" t="s">
        <v>519</v>
      </c>
      <c r="H60" s="16" t="s">
        <v>479</v>
      </c>
      <c r="I60" s="4" t="s">
        <v>520</v>
      </c>
      <c r="J60" s="4"/>
      <c r="K60" s="4" t="s">
        <v>464</v>
      </c>
      <c r="L60" s="4" t="s">
        <v>460</v>
      </c>
      <c r="M60" s="15"/>
    </row>
    <row r="61" ht="19.5" spans="1:13">
      <c r="A61" s="26"/>
      <c r="B61" s="26"/>
      <c r="C61" s="27"/>
      <c r="D61" s="26"/>
      <c r="E61" s="4" t="s">
        <v>473</v>
      </c>
      <c r="F61" s="4" t="s">
        <v>474</v>
      </c>
      <c r="G61" s="4" t="s">
        <v>521</v>
      </c>
      <c r="H61" s="16">
        <v>95</v>
      </c>
      <c r="I61" s="4" t="s">
        <v>474</v>
      </c>
      <c r="J61" s="4"/>
      <c r="K61" s="4" t="s">
        <v>476</v>
      </c>
      <c r="L61" s="4" t="s">
        <v>455</v>
      </c>
      <c r="M61" s="15"/>
    </row>
    <row r="62" spans="1:13">
      <c r="A62" s="19">
        <v>419001</v>
      </c>
      <c r="B62" s="19" t="s">
        <v>413</v>
      </c>
      <c r="C62" s="20">
        <v>1000</v>
      </c>
      <c r="D62" s="19" t="s">
        <v>413</v>
      </c>
      <c r="E62" s="28" t="s">
        <v>451</v>
      </c>
      <c r="F62" s="4" t="s">
        <v>452</v>
      </c>
      <c r="G62" s="4" t="s">
        <v>453</v>
      </c>
      <c r="H62" s="16">
        <v>1000</v>
      </c>
      <c r="I62" s="4" t="s">
        <v>453</v>
      </c>
      <c r="J62" s="4"/>
      <c r="K62" s="4" t="s">
        <v>454</v>
      </c>
      <c r="L62" s="4" t="s">
        <v>455</v>
      </c>
      <c r="M62" s="15"/>
    </row>
    <row r="63" ht="19.5" spans="1:13">
      <c r="A63" s="21"/>
      <c r="B63" s="21"/>
      <c r="C63" s="22"/>
      <c r="D63" s="21"/>
      <c r="E63" s="28" t="s">
        <v>456</v>
      </c>
      <c r="F63" s="4" t="s">
        <v>457</v>
      </c>
      <c r="G63" s="4" t="s">
        <v>413</v>
      </c>
      <c r="H63" s="16">
        <v>1</v>
      </c>
      <c r="I63" s="4" t="s">
        <v>413</v>
      </c>
      <c r="J63" s="4"/>
      <c r="K63" s="4" t="s">
        <v>504</v>
      </c>
      <c r="L63" s="4" t="s">
        <v>455</v>
      </c>
      <c r="M63" s="15"/>
    </row>
    <row r="64" ht="29.25" spans="1:13">
      <c r="A64" s="21"/>
      <c r="B64" s="21"/>
      <c r="C64" s="22"/>
      <c r="D64" s="21"/>
      <c r="E64" s="29"/>
      <c r="F64" s="4" t="s">
        <v>461</v>
      </c>
      <c r="G64" s="4" t="s">
        <v>522</v>
      </c>
      <c r="H64" s="16">
        <v>40</v>
      </c>
      <c r="I64" s="4" t="s">
        <v>522</v>
      </c>
      <c r="J64" s="4"/>
      <c r="K64" s="4" t="s">
        <v>476</v>
      </c>
      <c r="L64" s="4" t="s">
        <v>455</v>
      </c>
      <c r="M64" s="15"/>
    </row>
    <row r="65" spans="1:13">
      <c r="A65" s="21"/>
      <c r="B65" s="21"/>
      <c r="C65" s="22"/>
      <c r="D65" s="21"/>
      <c r="E65" s="30"/>
      <c r="F65" s="4" t="s">
        <v>465</v>
      </c>
      <c r="G65" s="4" t="s">
        <v>466</v>
      </c>
      <c r="H65" s="16" t="s">
        <v>467</v>
      </c>
      <c r="I65" s="4" t="s">
        <v>466</v>
      </c>
      <c r="J65" s="4"/>
      <c r="K65" s="4" t="s">
        <v>468</v>
      </c>
      <c r="L65" s="4" t="s">
        <v>455</v>
      </c>
      <c r="M65" s="15"/>
    </row>
    <row r="66" ht="19.5" spans="1:13">
      <c r="A66" s="21"/>
      <c r="B66" s="21"/>
      <c r="C66" s="22"/>
      <c r="D66" s="21"/>
      <c r="E66" s="28" t="s">
        <v>469</v>
      </c>
      <c r="F66" s="4" t="s">
        <v>478</v>
      </c>
      <c r="G66" s="4" t="s">
        <v>523</v>
      </c>
      <c r="H66" s="16">
        <v>5</v>
      </c>
      <c r="I66" s="4" t="s">
        <v>523</v>
      </c>
      <c r="J66" s="4"/>
      <c r="K66" s="4" t="s">
        <v>476</v>
      </c>
      <c r="L66" s="4" t="s">
        <v>455</v>
      </c>
      <c r="M66" s="15"/>
    </row>
    <row r="67" ht="19.5" spans="1:13">
      <c r="A67" s="21"/>
      <c r="B67" s="21"/>
      <c r="C67" s="22"/>
      <c r="D67" s="21"/>
      <c r="E67" s="29"/>
      <c r="F67" s="4" t="s">
        <v>470</v>
      </c>
      <c r="G67" s="4" t="s">
        <v>524</v>
      </c>
      <c r="H67" s="4" t="s">
        <v>525</v>
      </c>
      <c r="I67" s="4" t="s">
        <v>524</v>
      </c>
      <c r="J67" s="4"/>
      <c r="K67" s="4" t="s">
        <v>464</v>
      </c>
      <c r="L67" s="4" t="s">
        <v>460</v>
      </c>
      <c r="M67" s="15"/>
    </row>
    <row r="68" ht="19.5" spans="1:13">
      <c r="A68" s="26"/>
      <c r="B68" s="26"/>
      <c r="C68" s="27"/>
      <c r="D68" s="26"/>
      <c r="E68" s="4" t="s">
        <v>473</v>
      </c>
      <c r="F68" s="4" t="s">
        <v>474</v>
      </c>
      <c r="G68" s="4" t="s">
        <v>521</v>
      </c>
      <c r="H68" s="16">
        <v>95</v>
      </c>
      <c r="I68" s="4" t="s">
        <v>474</v>
      </c>
      <c r="J68" s="4"/>
      <c r="K68" s="4" t="s">
        <v>476</v>
      </c>
      <c r="L68" s="4" t="s">
        <v>455</v>
      </c>
      <c r="M68" s="15"/>
    </row>
    <row r="69" spans="1:13">
      <c r="A69" s="19">
        <v>419001</v>
      </c>
      <c r="B69" s="19" t="s">
        <v>414</v>
      </c>
      <c r="C69" s="20">
        <v>650</v>
      </c>
      <c r="D69" s="19" t="s">
        <v>414</v>
      </c>
      <c r="E69" s="28" t="s">
        <v>451</v>
      </c>
      <c r="F69" s="4" t="s">
        <v>452</v>
      </c>
      <c r="G69" s="4" t="s">
        <v>453</v>
      </c>
      <c r="H69" s="16">
        <v>650</v>
      </c>
      <c r="I69" s="4" t="s">
        <v>453</v>
      </c>
      <c r="J69" s="4"/>
      <c r="K69" s="4" t="s">
        <v>454</v>
      </c>
      <c r="L69" s="4" t="s">
        <v>455</v>
      </c>
      <c r="M69" s="15"/>
    </row>
    <row r="70" spans="1:13">
      <c r="A70" s="21"/>
      <c r="B70" s="21"/>
      <c r="C70" s="22"/>
      <c r="D70" s="21"/>
      <c r="E70" s="28" t="s">
        <v>456</v>
      </c>
      <c r="F70" s="4" t="s">
        <v>457</v>
      </c>
      <c r="G70" s="4" t="s">
        <v>526</v>
      </c>
      <c r="H70" s="16">
        <v>1</v>
      </c>
      <c r="I70" s="4" t="s">
        <v>526</v>
      </c>
      <c r="J70" s="4"/>
      <c r="K70" s="4" t="s">
        <v>504</v>
      </c>
      <c r="L70" s="4" t="s">
        <v>455</v>
      </c>
      <c r="M70" s="15"/>
    </row>
    <row r="71" ht="29.25" spans="1:13">
      <c r="A71" s="21"/>
      <c r="B71" s="21"/>
      <c r="C71" s="22"/>
      <c r="D71" s="21"/>
      <c r="E71" s="29"/>
      <c r="F71" s="4" t="s">
        <v>461</v>
      </c>
      <c r="G71" s="4" t="s">
        <v>522</v>
      </c>
      <c r="H71" s="16">
        <v>40</v>
      </c>
      <c r="I71" s="4" t="s">
        <v>522</v>
      </c>
      <c r="J71" s="4"/>
      <c r="K71" s="4" t="s">
        <v>476</v>
      </c>
      <c r="L71" s="4" t="s">
        <v>455</v>
      </c>
      <c r="M71" s="15"/>
    </row>
    <row r="72" spans="1:13">
      <c r="A72" s="21"/>
      <c r="B72" s="21"/>
      <c r="C72" s="22"/>
      <c r="D72" s="21"/>
      <c r="E72" s="30"/>
      <c r="F72" s="4" t="s">
        <v>465</v>
      </c>
      <c r="G72" s="4" t="s">
        <v>466</v>
      </c>
      <c r="H72" s="16" t="s">
        <v>467</v>
      </c>
      <c r="I72" s="4" t="s">
        <v>466</v>
      </c>
      <c r="J72" s="4"/>
      <c r="K72" s="4" t="s">
        <v>468</v>
      </c>
      <c r="L72" s="4" t="s">
        <v>455</v>
      </c>
      <c r="M72" s="15"/>
    </row>
    <row r="73" ht="19.5" spans="1:13">
      <c r="A73" s="21"/>
      <c r="B73" s="21"/>
      <c r="C73" s="22"/>
      <c r="D73" s="21"/>
      <c r="E73" s="28" t="s">
        <v>469</v>
      </c>
      <c r="F73" s="4" t="s">
        <v>478</v>
      </c>
      <c r="G73" s="4" t="s">
        <v>523</v>
      </c>
      <c r="H73" s="16">
        <v>5</v>
      </c>
      <c r="I73" s="4" t="s">
        <v>523</v>
      </c>
      <c r="J73" s="4"/>
      <c r="K73" s="4" t="s">
        <v>476</v>
      </c>
      <c r="L73" s="4" t="s">
        <v>455</v>
      </c>
      <c r="M73" s="15"/>
    </row>
    <row r="74" ht="19.5" spans="1:13">
      <c r="A74" s="21"/>
      <c r="B74" s="21"/>
      <c r="C74" s="22"/>
      <c r="D74" s="21"/>
      <c r="E74" s="29"/>
      <c r="F74" s="4" t="s">
        <v>470</v>
      </c>
      <c r="G74" s="4" t="s">
        <v>527</v>
      </c>
      <c r="H74" s="16" t="s">
        <v>528</v>
      </c>
      <c r="I74" s="4" t="s">
        <v>527</v>
      </c>
      <c r="J74" s="4"/>
      <c r="K74" s="4" t="s">
        <v>464</v>
      </c>
      <c r="L74" s="4" t="s">
        <v>460</v>
      </c>
      <c r="M74" s="15"/>
    </row>
    <row r="75" ht="19.5" spans="1:13">
      <c r="A75" s="21"/>
      <c r="B75" s="21"/>
      <c r="C75" s="22"/>
      <c r="D75" s="21"/>
      <c r="E75" s="30"/>
      <c r="F75" s="4" t="s">
        <v>529</v>
      </c>
      <c r="G75" s="4" t="s">
        <v>530</v>
      </c>
      <c r="H75" s="16" t="s">
        <v>531</v>
      </c>
      <c r="I75" s="4" t="s">
        <v>530</v>
      </c>
      <c r="J75" s="4"/>
      <c r="K75" s="4" t="s">
        <v>464</v>
      </c>
      <c r="L75" s="4" t="s">
        <v>460</v>
      </c>
      <c r="M75" s="15"/>
    </row>
    <row r="76" ht="19.5" spans="1:13">
      <c r="A76" s="26"/>
      <c r="B76" s="26"/>
      <c r="C76" s="27"/>
      <c r="D76" s="26"/>
      <c r="E76" s="4" t="s">
        <v>473</v>
      </c>
      <c r="F76" s="4" t="s">
        <v>474</v>
      </c>
      <c r="G76" s="4" t="s">
        <v>521</v>
      </c>
      <c r="H76" s="16">
        <v>95</v>
      </c>
      <c r="I76" s="4" t="s">
        <v>474</v>
      </c>
      <c r="J76" s="4"/>
      <c r="K76" s="4" t="s">
        <v>476</v>
      </c>
      <c r="L76" s="4" t="s">
        <v>455</v>
      </c>
      <c r="M76" s="15"/>
    </row>
    <row r="77" spans="1:13">
      <c r="A77" s="19">
        <v>419001</v>
      </c>
      <c r="B77" s="19" t="s">
        <v>415</v>
      </c>
      <c r="C77" s="20">
        <v>300</v>
      </c>
      <c r="D77" s="19" t="s">
        <v>415</v>
      </c>
      <c r="E77" s="28" t="s">
        <v>451</v>
      </c>
      <c r="F77" s="4" t="s">
        <v>452</v>
      </c>
      <c r="G77" s="4" t="s">
        <v>453</v>
      </c>
      <c r="H77" s="16">
        <v>300</v>
      </c>
      <c r="I77" s="4" t="s">
        <v>453</v>
      </c>
      <c r="J77" s="4"/>
      <c r="K77" s="4" t="s">
        <v>454</v>
      </c>
      <c r="L77" s="4" t="s">
        <v>455</v>
      </c>
      <c r="M77" s="15"/>
    </row>
    <row r="78" ht="19.5" spans="1:13">
      <c r="A78" s="21"/>
      <c r="B78" s="21"/>
      <c r="C78" s="22"/>
      <c r="D78" s="21"/>
      <c r="E78" s="28" t="s">
        <v>456</v>
      </c>
      <c r="F78" s="4" t="s">
        <v>457</v>
      </c>
      <c r="G78" s="4" t="s">
        <v>515</v>
      </c>
      <c r="H78" s="4" t="s">
        <v>515</v>
      </c>
      <c r="I78" s="4" t="s">
        <v>515</v>
      </c>
      <c r="J78" s="4"/>
      <c r="K78" s="4" t="s">
        <v>504</v>
      </c>
      <c r="L78" s="4" t="s">
        <v>455</v>
      </c>
      <c r="M78" s="15"/>
    </row>
    <row r="79" ht="19.5" spans="1:13">
      <c r="A79" s="21"/>
      <c r="B79" s="21"/>
      <c r="C79" s="22"/>
      <c r="D79" s="21"/>
      <c r="E79" s="29"/>
      <c r="F79" s="4" t="s">
        <v>461</v>
      </c>
      <c r="G79" s="6" t="s">
        <v>532</v>
      </c>
      <c r="H79" s="6" t="s">
        <v>532</v>
      </c>
      <c r="I79" s="6" t="s">
        <v>532</v>
      </c>
      <c r="J79" s="4"/>
      <c r="K79" s="4" t="s">
        <v>464</v>
      </c>
      <c r="L79" s="4" t="s">
        <v>460</v>
      </c>
      <c r="M79" s="15"/>
    </row>
    <row r="80" spans="1:13">
      <c r="A80" s="21"/>
      <c r="B80" s="21"/>
      <c r="C80" s="22"/>
      <c r="D80" s="21"/>
      <c r="E80" s="30"/>
      <c r="F80" s="4" t="s">
        <v>465</v>
      </c>
      <c r="G80" s="4" t="s">
        <v>466</v>
      </c>
      <c r="H80" s="16" t="s">
        <v>467</v>
      </c>
      <c r="I80" s="4" t="s">
        <v>466</v>
      </c>
      <c r="J80" s="4"/>
      <c r="K80" s="4" t="s">
        <v>468</v>
      </c>
      <c r="L80" s="4" t="s">
        <v>455</v>
      </c>
      <c r="M80" s="15"/>
    </row>
    <row r="81" spans="1:13">
      <c r="A81" s="21"/>
      <c r="B81" s="21"/>
      <c r="C81" s="22"/>
      <c r="D81" s="21"/>
      <c r="E81" s="28" t="s">
        <v>469</v>
      </c>
      <c r="F81" s="4" t="s">
        <v>478</v>
      </c>
      <c r="G81" s="4" t="s">
        <v>533</v>
      </c>
      <c r="H81" s="16" t="s">
        <v>534</v>
      </c>
      <c r="I81" s="4" t="s">
        <v>533</v>
      </c>
      <c r="J81" s="4"/>
      <c r="K81" s="4" t="s">
        <v>464</v>
      </c>
      <c r="L81" s="4" t="s">
        <v>460</v>
      </c>
      <c r="M81" s="15"/>
    </row>
    <row r="82" ht="19.5" spans="1:13">
      <c r="A82" s="21"/>
      <c r="B82" s="21"/>
      <c r="C82" s="22"/>
      <c r="D82" s="21"/>
      <c r="E82" s="29"/>
      <c r="F82" s="4" t="s">
        <v>470</v>
      </c>
      <c r="G82" s="4" t="s">
        <v>535</v>
      </c>
      <c r="H82" s="16" t="s">
        <v>525</v>
      </c>
      <c r="I82" s="4" t="s">
        <v>535</v>
      </c>
      <c r="J82" s="4"/>
      <c r="K82" s="4" t="s">
        <v>464</v>
      </c>
      <c r="L82" s="4" t="s">
        <v>460</v>
      </c>
      <c r="M82" s="15"/>
    </row>
    <row r="83" ht="19.5" spans="1:13">
      <c r="A83" s="26"/>
      <c r="B83" s="26"/>
      <c r="C83" s="27"/>
      <c r="D83" s="26"/>
      <c r="E83" s="4" t="s">
        <v>473</v>
      </c>
      <c r="F83" s="4" t="s">
        <v>474</v>
      </c>
      <c r="G83" s="4" t="s">
        <v>521</v>
      </c>
      <c r="H83" s="16">
        <v>95</v>
      </c>
      <c r="I83" s="4" t="s">
        <v>474</v>
      </c>
      <c r="J83" s="4"/>
      <c r="K83" s="4" t="s">
        <v>476</v>
      </c>
      <c r="L83" s="4" t="s">
        <v>455</v>
      </c>
      <c r="M83" s="15"/>
    </row>
    <row r="84" spans="1:13">
      <c r="A84" s="19">
        <v>419001</v>
      </c>
      <c r="B84" s="19" t="s">
        <v>416</v>
      </c>
      <c r="C84" s="20">
        <v>273.9</v>
      </c>
      <c r="D84" s="19" t="s">
        <v>416</v>
      </c>
      <c r="E84" s="28" t="s">
        <v>451</v>
      </c>
      <c r="F84" s="4" t="s">
        <v>452</v>
      </c>
      <c r="G84" s="4" t="s">
        <v>453</v>
      </c>
      <c r="H84" s="16">
        <v>273.9</v>
      </c>
      <c r="I84" s="4" t="s">
        <v>453</v>
      </c>
      <c r="J84" s="4"/>
      <c r="K84" s="4" t="s">
        <v>454</v>
      </c>
      <c r="L84" s="4" t="s">
        <v>455</v>
      </c>
      <c r="M84" s="15"/>
    </row>
    <row r="85" ht="19.5" spans="1:13">
      <c r="A85" s="21"/>
      <c r="B85" s="21"/>
      <c r="C85" s="22"/>
      <c r="D85" s="21"/>
      <c r="E85" s="28" t="s">
        <v>456</v>
      </c>
      <c r="F85" s="4" t="s">
        <v>457</v>
      </c>
      <c r="G85" s="4" t="s">
        <v>515</v>
      </c>
      <c r="H85" s="4" t="s">
        <v>515</v>
      </c>
      <c r="I85" s="4" t="s">
        <v>515</v>
      </c>
      <c r="J85" s="4"/>
      <c r="K85" s="4" t="s">
        <v>504</v>
      </c>
      <c r="L85" s="4" t="s">
        <v>455</v>
      </c>
      <c r="M85" s="15"/>
    </row>
    <row r="86" spans="1:13">
      <c r="A86" s="21"/>
      <c r="B86" s="21"/>
      <c r="C86" s="22"/>
      <c r="D86" s="21"/>
      <c r="E86" s="29"/>
      <c r="F86" s="4" t="s">
        <v>461</v>
      </c>
      <c r="G86" s="4" t="s">
        <v>536</v>
      </c>
      <c r="H86" s="18">
        <v>100</v>
      </c>
      <c r="I86" s="4" t="s">
        <v>536</v>
      </c>
      <c r="J86" s="4"/>
      <c r="K86" s="4" t="s">
        <v>476</v>
      </c>
      <c r="L86" s="4" t="s">
        <v>455</v>
      </c>
      <c r="M86" s="15"/>
    </row>
    <row r="87" spans="1:13">
      <c r="A87" s="21"/>
      <c r="B87" s="21"/>
      <c r="C87" s="22"/>
      <c r="D87" s="21"/>
      <c r="E87" s="30"/>
      <c r="F87" s="4" t="s">
        <v>465</v>
      </c>
      <c r="G87" s="4" t="s">
        <v>466</v>
      </c>
      <c r="H87" s="16" t="s">
        <v>467</v>
      </c>
      <c r="I87" s="4" t="s">
        <v>466</v>
      </c>
      <c r="J87" s="4"/>
      <c r="K87" s="4" t="s">
        <v>468</v>
      </c>
      <c r="L87" s="4" t="s">
        <v>455</v>
      </c>
      <c r="M87" s="15"/>
    </row>
    <row r="88" ht="19.5" spans="1:13">
      <c r="A88" s="21"/>
      <c r="B88" s="21"/>
      <c r="C88" s="22"/>
      <c r="D88" s="21"/>
      <c r="E88" s="29"/>
      <c r="F88" s="4" t="s">
        <v>470</v>
      </c>
      <c r="G88" s="4" t="s">
        <v>537</v>
      </c>
      <c r="H88" s="16" t="s">
        <v>479</v>
      </c>
      <c r="I88" s="4" t="s">
        <v>537</v>
      </c>
      <c r="J88" s="4"/>
      <c r="K88" s="4" t="s">
        <v>464</v>
      </c>
      <c r="L88" s="4" t="s">
        <v>460</v>
      </c>
      <c r="M88" s="15"/>
    </row>
    <row r="89" ht="19.5" spans="1:13">
      <c r="A89" s="21"/>
      <c r="B89" s="21"/>
      <c r="C89" s="22"/>
      <c r="D89" s="21"/>
      <c r="E89" s="30"/>
      <c r="F89" s="4" t="s">
        <v>529</v>
      </c>
      <c r="G89" s="4" t="s">
        <v>538</v>
      </c>
      <c r="H89" s="16" t="s">
        <v>525</v>
      </c>
      <c r="I89" s="4" t="s">
        <v>538</v>
      </c>
      <c r="J89" s="4"/>
      <c r="K89" s="4" t="s">
        <v>464</v>
      </c>
      <c r="L89" s="4" t="s">
        <v>460</v>
      </c>
      <c r="M89" s="15"/>
    </row>
    <row r="90" ht="19.5" spans="1:13">
      <c r="A90" s="26"/>
      <c r="B90" s="26"/>
      <c r="C90" s="27"/>
      <c r="D90" s="26"/>
      <c r="E90" s="4" t="s">
        <v>473</v>
      </c>
      <c r="F90" s="4" t="s">
        <v>474</v>
      </c>
      <c r="G90" s="4" t="s">
        <v>521</v>
      </c>
      <c r="H90" s="16">
        <v>95</v>
      </c>
      <c r="I90" s="4" t="s">
        <v>474</v>
      </c>
      <c r="J90" s="4"/>
      <c r="K90" s="4" t="s">
        <v>476</v>
      </c>
      <c r="L90" s="4" t="s">
        <v>455</v>
      </c>
      <c r="M90" s="15"/>
    </row>
    <row r="91" spans="1:13">
      <c r="A91" s="19">
        <v>419001</v>
      </c>
      <c r="B91" s="19" t="s">
        <v>417</v>
      </c>
      <c r="C91" s="20">
        <v>460</v>
      </c>
      <c r="D91" s="19" t="s">
        <v>417</v>
      </c>
      <c r="E91" s="28" t="s">
        <v>451</v>
      </c>
      <c r="F91" s="4" t="s">
        <v>452</v>
      </c>
      <c r="G91" s="16" t="s">
        <v>453</v>
      </c>
      <c r="H91" s="16">
        <v>460</v>
      </c>
      <c r="I91" s="16" t="s">
        <v>453</v>
      </c>
      <c r="J91" s="4"/>
      <c r="K91" s="4" t="s">
        <v>454</v>
      </c>
      <c r="L91" s="4" t="s">
        <v>455</v>
      </c>
      <c r="M91" s="15"/>
    </row>
    <row r="92" ht="29.25" spans="1:13">
      <c r="A92" s="21"/>
      <c r="B92" s="21"/>
      <c r="C92" s="22"/>
      <c r="D92" s="21"/>
      <c r="E92" s="28" t="s">
        <v>456</v>
      </c>
      <c r="F92" s="4" t="s">
        <v>457</v>
      </c>
      <c r="G92" s="4" t="s">
        <v>539</v>
      </c>
      <c r="H92" s="16" t="s">
        <v>540</v>
      </c>
      <c r="I92" s="4" t="s">
        <v>541</v>
      </c>
      <c r="J92" s="4"/>
      <c r="K92" s="4" t="s">
        <v>542</v>
      </c>
      <c r="L92" s="4" t="s">
        <v>455</v>
      </c>
      <c r="M92" s="15"/>
    </row>
    <row r="93" ht="19.5" spans="1:13">
      <c r="A93" s="21"/>
      <c r="B93" s="21"/>
      <c r="C93" s="22"/>
      <c r="D93" s="21"/>
      <c r="E93" s="29"/>
      <c r="F93" s="4" t="s">
        <v>461</v>
      </c>
      <c r="G93" s="4" t="s">
        <v>543</v>
      </c>
      <c r="H93" s="16" t="s">
        <v>544</v>
      </c>
      <c r="I93" s="4" t="s">
        <v>543</v>
      </c>
      <c r="J93" s="4"/>
      <c r="K93" s="4" t="s">
        <v>464</v>
      </c>
      <c r="L93" s="4" t="s">
        <v>460</v>
      </c>
      <c r="M93" s="15"/>
    </row>
    <row r="94" spans="1:13">
      <c r="A94" s="21"/>
      <c r="B94" s="21"/>
      <c r="C94" s="22"/>
      <c r="D94" s="21"/>
      <c r="E94" s="30"/>
      <c r="F94" s="4" t="s">
        <v>465</v>
      </c>
      <c r="G94" s="4" t="s">
        <v>466</v>
      </c>
      <c r="H94" s="16" t="s">
        <v>467</v>
      </c>
      <c r="I94" s="4" t="s">
        <v>466</v>
      </c>
      <c r="J94" s="4"/>
      <c r="K94" s="4" t="s">
        <v>468</v>
      </c>
      <c r="L94" s="4" t="s">
        <v>455</v>
      </c>
      <c r="M94" s="15"/>
    </row>
    <row r="95" ht="19.5" spans="1:13">
      <c r="A95" s="21"/>
      <c r="B95" s="21"/>
      <c r="C95" s="22"/>
      <c r="D95" s="21"/>
      <c r="E95" s="28" t="s">
        <v>469</v>
      </c>
      <c r="F95" s="4" t="s">
        <v>478</v>
      </c>
      <c r="G95" s="4" t="s">
        <v>545</v>
      </c>
      <c r="H95" s="16" t="s">
        <v>546</v>
      </c>
      <c r="I95" s="4" t="s">
        <v>545</v>
      </c>
      <c r="J95" s="4"/>
      <c r="K95" s="4" t="s">
        <v>464</v>
      </c>
      <c r="L95" s="4" t="s">
        <v>460</v>
      </c>
      <c r="M95" s="15"/>
    </row>
    <row r="96" ht="19.5" spans="1:13">
      <c r="A96" s="21"/>
      <c r="B96" s="21"/>
      <c r="C96" s="22"/>
      <c r="D96" s="21"/>
      <c r="E96" s="29"/>
      <c r="F96" s="4" t="s">
        <v>470</v>
      </c>
      <c r="G96" s="4" t="s">
        <v>547</v>
      </c>
      <c r="H96" s="16" t="s">
        <v>525</v>
      </c>
      <c r="I96" s="4" t="s">
        <v>547</v>
      </c>
      <c r="J96" s="4"/>
      <c r="K96" s="4" t="s">
        <v>464</v>
      </c>
      <c r="L96" s="4" t="s">
        <v>460</v>
      </c>
      <c r="M96" s="15"/>
    </row>
    <row r="97" ht="19.5" spans="1:13">
      <c r="A97" s="26"/>
      <c r="B97" s="26"/>
      <c r="C97" s="27"/>
      <c r="D97" s="26"/>
      <c r="E97" s="4" t="s">
        <v>473</v>
      </c>
      <c r="F97" s="4" t="s">
        <v>474</v>
      </c>
      <c r="G97" s="4" t="s">
        <v>521</v>
      </c>
      <c r="H97" s="16">
        <v>95</v>
      </c>
      <c r="I97" s="4" t="s">
        <v>474</v>
      </c>
      <c r="J97" s="4"/>
      <c r="K97" s="4" t="s">
        <v>476</v>
      </c>
      <c r="L97" s="4" t="s">
        <v>455</v>
      </c>
      <c r="M97" s="15"/>
    </row>
    <row r="98" spans="1:13">
      <c r="A98" s="19">
        <v>419001</v>
      </c>
      <c r="B98" s="19" t="s">
        <v>418</v>
      </c>
      <c r="C98" s="20">
        <v>182</v>
      </c>
      <c r="D98" s="19" t="s">
        <v>418</v>
      </c>
      <c r="E98" s="28" t="s">
        <v>451</v>
      </c>
      <c r="F98" s="4" t="s">
        <v>452</v>
      </c>
      <c r="G98" s="4" t="s">
        <v>453</v>
      </c>
      <c r="H98" s="16">
        <v>182</v>
      </c>
      <c r="I98" s="4" t="s">
        <v>453</v>
      </c>
      <c r="J98" s="4"/>
      <c r="K98" s="4" t="s">
        <v>454</v>
      </c>
      <c r="L98" s="4" t="s">
        <v>455</v>
      </c>
      <c r="M98" s="15"/>
    </row>
    <row r="99" ht="19.5" spans="1:13">
      <c r="A99" s="21"/>
      <c r="B99" s="21"/>
      <c r="C99" s="22"/>
      <c r="D99" s="21"/>
      <c r="E99" s="28" t="s">
        <v>456</v>
      </c>
      <c r="F99" s="4" t="s">
        <v>457</v>
      </c>
      <c r="G99" s="4" t="s">
        <v>508</v>
      </c>
      <c r="H99" s="4" t="s">
        <v>508</v>
      </c>
      <c r="I99" s="4" t="s">
        <v>508</v>
      </c>
      <c r="J99" s="4"/>
      <c r="K99" s="4" t="s">
        <v>504</v>
      </c>
      <c r="L99" s="4" t="s">
        <v>455</v>
      </c>
      <c r="M99" s="15"/>
    </row>
    <row r="100" spans="1:13">
      <c r="A100" s="21"/>
      <c r="B100" s="21"/>
      <c r="C100" s="22"/>
      <c r="D100" s="21"/>
      <c r="E100" s="29"/>
      <c r="F100" s="4" t="s">
        <v>461</v>
      </c>
      <c r="G100" s="4" t="s">
        <v>463</v>
      </c>
      <c r="H100" s="16" t="s">
        <v>463</v>
      </c>
      <c r="I100" s="4" t="s">
        <v>463</v>
      </c>
      <c r="J100" s="4"/>
      <c r="K100" s="4" t="s">
        <v>464</v>
      </c>
      <c r="L100" s="4" t="s">
        <v>460</v>
      </c>
      <c r="M100" s="15"/>
    </row>
    <row r="101" spans="1:13">
      <c r="A101" s="21"/>
      <c r="B101" s="21"/>
      <c r="C101" s="22"/>
      <c r="D101" s="21"/>
      <c r="E101" s="30"/>
      <c r="F101" s="4" t="s">
        <v>465</v>
      </c>
      <c r="G101" s="4" t="s">
        <v>466</v>
      </c>
      <c r="H101" s="16" t="s">
        <v>467</v>
      </c>
      <c r="I101" s="4" t="s">
        <v>466</v>
      </c>
      <c r="J101" s="4"/>
      <c r="K101" s="4" t="s">
        <v>468</v>
      </c>
      <c r="L101" s="4" t="s">
        <v>455</v>
      </c>
      <c r="M101" s="15"/>
    </row>
    <row r="102" ht="19.5" spans="1:13">
      <c r="A102" s="21"/>
      <c r="B102" s="21"/>
      <c r="C102" s="22"/>
      <c r="D102" s="21"/>
      <c r="E102" s="29" t="s">
        <v>469</v>
      </c>
      <c r="F102" s="4" t="s">
        <v>470</v>
      </c>
      <c r="G102" s="4" t="s">
        <v>548</v>
      </c>
      <c r="H102" s="16" t="s">
        <v>479</v>
      </c>
      <c r="I102" s="4" t="s">
        <v>548</v>
      </c>
      <c r="J102" s="4"/>
      <c r="K102" s="4" t="s">
        <v>464</v>
      </c>
      <c r="L102" s="4" t="s">
        <v>460</v>
      </c>
      <c r="M102" s="15"/>
    </row>
    <row r="103" spans="1:13">
      <c r="A103" s="21"/>
      <c r="B103" s="21"/>
      <c r="C103" s="22"/>
      <c r="D103" s="21"/>
      <c r="E103" s="30"/>
      <c r="F103" s="4" t="s">
        <v>529</v>
      </c>
      <c r="G103" s="4" t="s">
        <v>549</v>
      </c>
      <c r="H103" s="16" t="s">
        <v>534</v>
      </c>
      <c r="I103" s="4" t="s">
        <v>549</v>
      </c>
      <c r="J103" s="4"/>
      <c r="K103" s="4" t="s">
        <v>464</v>
      </c>
      <c r="L103" s="4" t="s">
        <v>460</v>
      </c>
      <c r="M103" s="15"/>
    </row>
    <row r="104" ht="19.5" spans="1:13">
      <c r="A104" s="26"/>
      <c r="B104" s="26"/>
      <c r="C104" s="27"/>
      <c r="D104" s="26"/>
      <c r="E104" s="4" t="s">
        <v>473</v>
      </c>
      <c r="F104" s="4" t="s">
        <v>474</v>
      </c>
      <c r="G104" s="4" t="s">
        <v>521</v>
      </c>
      <c r="H104" s="16">
        <v>95</v>
      </c>
      <c r="I104" s="4" t="s">
        <v>474</v>
      </c>
      <c r="J104" s="4"/>
      <c r="K104" s="4" t="s">
        <v>476</v>
      </c>
      <c r="L104" s="4" t="s">
        <v>455</v>
      </c>
      <c r="M104" s="15"/>
    </row>
    <row r="105" ht="19.5" spans="1:13">
      <c r="A105" s="4" t="s">
        <v>550</v>
      </c>
      <c r="B105" s="4" t="s">
        <v>551</v>
      </c>
      <c r="C105" s="5">
        <v>116.5529</v>
      </c>
      <c r="D105" s="4" t="s">
        <v>552</v>
      </c>
      <c r="E105" s="15" t="s">
        <v>451</v>
      </c>
      <c r="F105" s="4" t="s">
        <v>452</v>
      </c>
      <c r="G105" s="4" t="s">
        <v>553</v>
      </c>
      <c r="H105" s="16">
        <v>116.55</v>
      </c>
      <c r="I105" s="4" t="s">
        <v>554</v>
      </c>
      <c r="J105" s="4" t="s">
        <v>555</v>
      </c>
      <c r="K105" s="4" t="s">
        <v>454</v>
      </c>
      <c r="L105" s="4" t="s">
        <v>455</v>
      </c>
      <c r="M105" s="15"/>
    </row>
    <row r="106" ht="19.5" spans="1:13">
      <c r="A106" s="4"/>
      <c r="B106" s="4"/>
      <c r="C106" s="5"/>
      <c r="D106" s="4"/>
      <c r="E106" s="15"/>
      <c r="F106" s="4" t="s">
        <v>556</v>
      </c>
      <c r="G106" s="4" t="s">
        <v>553</v>
      </c>
      <c r="H106" s="4" t="s">
        <v>557</v>
      </c>
      <c r="I106" s="4" t="s">
        <v>558</v>
      </c>
      <c r="J106" s="4" t="s">
        <v>555</v>
      </c>
      <c r="K106" s="4" t="s">
        <v>559</v>
      </c>
      <c r="L106" s="4" t="s">
        <v>455</v>
      </c>
      <c r="M106" s="15"/>
    </row>
    <row r="107" ht="19.5" spans="1:13">
      <c r="A107" s="4"/>
      <c r="B107" s="4"/>
      <c r="C107" s="5"/>
      <c r="D107" s="4"/>
      <c r="E107" s="15"/>
      <c r="F107" s="4" t="s">
        <v>510</v>
      </c>
      <c r="G107" s="4" t="s">
        <v>553</v>
      </c>
      <c r="H107" s="4" t="s">
        <v>557</v>
      </c>
      <c r="I107" s="4" t="s">
        <v>560</v>
      </c>
      <c r="J107" s="4" t="s">
        <v>555</v>
      </c>
      <c r="K107" s="4" t="s">
        <v>559</v>
      </c>
      <c r="L107" s="4" t="s">
        <v>455</v>
      </c>
      <c r="M107" s="15"/>
    </row>
    <row r="108" ht="19.5" spans="1:13">
      <c r="A108" s="4"/>
      <c r="B108" s="4"/>
      <c r="C108" s="5"/>
      <c r="D108" s="4"/>
      <c r="E108" s="15" t="s">
        <v>456</v>
      </c>
      <c r="F108" s="4" t="s">
        <v>457</v>
      </c>
      <c r="G108" s="4" t="s">
        <v>561</v>
      </c>
      <c r="H108" s="4" t="s">
        <v>562</v>
      </c>
      <c r="I108" s="4" t="s">
        <v>563</v>
      </c>
      <c r="J108" s="4" t="s">
        <v>555</v>
      </c>
      <c r="K108" s="4" t="s">
        <v>504</v>
      </c>
      <c r="L108" s="4" t="s">
        <v>455</v>
      </c>
      <c r="M108" s="15"/>
    </row>
    <row r="109" spans="1:13">
      <c r="A109" s="4"/>
      <c r="B109" s="4"/>
      <c r="C109" s="5"/>
      <c r="D109" s="4"/>
      <c r="E109" s="15"/>
      <c r="F109" s="4" t="s">
        <v>465</v>
      </c>
      <c r="G109" s="4" t="s">
        <v>482</v>
      </c>
      <c r="H109" s="4" t="s">
        <v>564</v>
      </c>
      <c r="I109" s="4" t="s">
        <v>482</v>
      </c>
      <c r="J109" s="4" t="s">
        <v>555</v>
      </c>
      <c r="K109" s="4" t="s">
        <v>565</v>
      </c>
      <c r="L109" s="4" t="s">
        <v>455</v>
      </c>
      <c r="M109" s="15"/>
    </row>
    <row r="110" spans="1:13">
      <c r="A110" s="4"/>
      <c r="B110" s="4"/>
      <c r="C110" s="5"/>
      <c r="D110" s="4"/>
      <c r="E110" s="15"/>
      <c r="F110" s="4" t="s">
        <v>461</v>
      </c>
      <c r="G110" s="4" t="s">
        <v>566</v>
      </c>
      <c r="H110" s="4" t="s">
        <v>557</v>
      </c>
      <c r="I110" s="4" t="s">
        <v>567</v>
      </c>
      <c r="J110" s="4" t="s">
        <v>555</v>
      </c>
      <c r="K110" s="4" t="s">
        <v>559</v>
      </c>
      <c r="L110" s="4" t="s">
        <v>455</v>
      </c>
      <c r="M110" s="15"/>
    </row>
    <row r="111" ht="19.5" spans="1:13">
      <c r="A111" s="4"/>
      <c r="B111" s="4"/>
      <c r="C111" s="5"/>
      <c r="D111" s="4"/>
      <c r="E111" s="15" t="s">
        <v>473</v>
      </c>
      <c r="F111" s="4" t="s">
        <v>474</v>
      </c>
      <c r="G111" s="4" t="s">
        <v>480</v>
      </c>
      <c r="H111" s="4" t="s">
        <v>557</v>
      </c>
      <c r="I111" s="4" t="s">
        <v>521</v>
      </c>
      <c r="J111" s="4" t="s">
        <v>555</v>
      </c>
      <c r="K111" s="4" t="s">
        <v>559</v>
      </c>
      <c r="L111" s="4" t="s">
        <v>455</v>
      </c>
      <c r="M111" s="15"/>
    </row>
    <row r="112" ht="19.5" spans="1:13">
      <c r="A112" s="4"/>
      <c r="B112" s="4"/>
      <c r="C112" s="5"/>
      <c r="D112" s="4"/>
      <c r="E112" s="15" t="s">
        <v>469</v>
      </c>
      <c r="F112" s="4" t="s">
        <v>478</v>
      </c>
      <c r="G112" s="4" t="s">
        <v>568</v>
      </c>
      <c r="H112" s="4" t="s">
        <v>569</v>
      </c>
      <c r="I112" s="4" t="s">
        <v>570</v>
      </c>
      <c r="J112" s="4" t="s">
        <v>555</v>
      </c>
      <c r="K112" s="4" t="s">
        <v>559</v>
      </c>
      <c r="L112" s="4" t="s">
        <v>455</v>
      </c>
      <c r="M112" s="15"/>
    </row>
    <row r="113" spans="1:13">
      <c r="A113" s="4"/>
      <c r="B113" s="4"/>
      <c r="C113" s="5"/>
      <c r="D113" s="4"/>
      <c r="E113" s="15"/>
      <c r="F113" s="4" t="s">
        <v>470</v>
      </c>
      <c r="G113" s="4" t="s">
        <v>571</v>
      </c>
      <c r="H113" s="4" t="s">
        <v>557</v>
      </c>
      <c r="I113" s="4" t="s">
        <v>572</v>
      </c>
      <c r="J113" s="4" t="s">
        <v>555</v>
      </c>
      <c r="K113" s="4" t="s">
        <v>559</v>
      </c>
      <c r="L113" s="4" t="s">
        <v>455</v>
      </c>
      <c r="M113" s="15"/>
    </row>
    <row r="114" ht="19.5" spans="1:13">
      <c r="A114" s="4"/>
      <c r="B114" s="4"/>
      <c r="C114" s="5"/>
      <c r="D114" s="4"/>
      <c r="E114" s="15"/>
      <c r="F114" s="4" t="s">
        <v>529</v>
      </c>
      <c r="G114" s="4" t="s">
        <v>553</v>
      </c>
      <c r="H114" s="4" t="s">
        <v>557</v>
      </c>
      <c r="I114" s="4" t="s">
        <v>573</v>
      </c>
      <c r="J114" s="4" t="s">
        <v>555</v>
      </c>
      <c r="K114" s="4" t="s">
        <v>559</v>
      </c>
      <c r="L114" s="4" t="s">
        <v>455</v>
      </c>
      <c r="M114" s="15"/>
    </row>
    <row r="115" ht="24" spans="1:13">
      <c r="A115" s="31" t="s">
        <v>574</v>
      </c>
      <c r="B115" s="31" t="s">
        <v>575</v>
      </c>
      <c r="C115" s="32">
        <v>34.7874</v>
      </c>
      <c r="D115" s="31" t="s">
        <v>576</v>
      </c>
      <c r="E115" s="33" t="s">
        <v>451</v>
      </c>
      <c r="F115" s="31" t="s">
        <v>452</v>
      </c>
      <c r="G115" s="31" t="s">
        <v>453</v>
      </c>
      <c r="H115" s="31" t="s">
        <v>577</v>
      </c>
      <c r="I115" s="31" t="s">
        <v>35</v>
      </c>
      <c r="J115" s="31" t="s">
        <v>578</v>
      </c>
      <c r="K115" s="31" t="s">
        <v>454</v>
      </c>
      <c r="L115" s="31" t="s">
        <v>455</v>
      </c>
      <c r="M115" s="15"/>
    </row>
    <row r="116" ht="24" spans="1:13">
      <c r="A116" s="31"/>
      <c r="B116" s="31"/>
      <c r="C116" s="32"/>
      <c r="D116" s="31"/>
      <c r="E116" s="33"/>
      <c r="F116" s="31" t="s">
        <v>556</v>
      </c>
      <c r="G116" s="31" t="s">
        <v>579</v>
      </c>
      <c r="H116" s="31" t="s">
        <v>579</v>
      </c>
      <c r="I116" s="31" t="s">
        <v>579</v>
      </c>
      <c r="J116" s="31" t="s">
        <v>578</v>
      </c>
      <c r="K116" s="31" t="s">
        <v>579</v>
      </c>
      <c r="L116" s="31" t="s">
        <v>460</v>
      </c>
      <c r="M116" s="15"/>
    </row>
    <row r="117" ht="24" spans="1:13">
      <c r="A117" s="31"/>
      <c r="B117" s="31"/>
      <c r="C117" s="32"/>
      <c r="D117" s="31"/>
      <c r="E117" s="33"/>
      <c r="F117" s="31" t="s">
        <v>510</v>
      </c>
      <c r="G117" s="31" t="s">
        <v>579</v>
      </c>
      <c r="H117" s="31" t="s">
        <v>579</v>
      </c>
      <c r="I117" s="31" t="s">
        <v>579</v>
      </c>
      <c r="J117" s="31" t="s">
        <v>578</v>
      </c>
      <c r="K117" s="31" t="s">
        <v>579</v>
      </c>
      <c r="L117" s="31" t="s">
        <v>460</v>
      </c>
      <c r="M117" s="15"/>
    </row>
    <row r="118" ht="24" spans="1:13">
      <c r="A118" s="31"/>
      <c r="B118" s="31"/>
      <c r="C118" s="32"/>
      <c r="D118" s="31"/>
      <c r="E118" s="33" t="s">
        <v>456</v>
      </c>
      <c r="F118" s="31" t="s">
        <v>457</v>
      </c>
      <c r="G118" s="31" t="s">
        <v>580</v>
      </c>
      <c r="H118" s="31" t="s">
        <v>564</v>
      </c>
      <c r="I118" s="31" t="s">
        <v>581</v>
      </c>
      <c r="J118" s="31" t="s">
        <v>578</v>
      </c>
      <c r="K118" s="31" t="s">
        <v>504</v>
      </c>
      <c r="L118" s="31" t="s">
        <v>455</v>
      </c>
      <c r="M118" s="15"/>
    </row>
    <row r="119" ht="24" spans="1:13">
      <c r="A119" s="31"/>
      <c r="B119" s="31"/>
      <c r="C119" s="32"/>
      <c r="D119" s="31"/>
      <c r="E119" s="33"/>
      <c r="F119" s="31" t="s">
        <v>465</v>
      </c>
      <c r="G119" s="31" t="s">
        <v>582</v>
      </c>
      <c r="H119" s="31" t="s">
        <v>583</v>
      </c>
      <c r="I119" s="31" t="s">
        <v>584</v>
      </c>
      <c r="J119" s="31" t="s">
        <v>578</v>
      </c>
      <c r="K119" s="31" t="s">
        <v>565</v>
      </c>
      <c r="L119" s="31" t="s">
        <v>455</v>
      </c>
      <c r="M119" s="15"/>
    </row>
    <row r="120" ht="24" spans="1:13">
      <c r="A120" s="31"/>
      <c r="B120" s="31"/>
      <c r="C120" s="32"/>
      <c r="D120" s="31"/>
      <c r="E120" s="33"/>
      <c r="F120" s="31" t="s">
        <v>461</v>
      </c>
      <c r="G120" s="31" t="s">
        <v>585</v>
      </c>
      <c r="H120" s="31" t="s">
        <v>586</v>
      </c>
      <c r="I120" s="31" t="s">
        <v>585</v>
      </c>
      <c r="J120" s="31" t="s">
        <v>578</v>
      </c>
      <c r="K120" s="31" t="s">
        <v>579</v>
      </c>
      <c r="L120" s="31" t="s">
        <v>460</v>
      </c>
      <c r="M120" s="15"/>
    </row>
    <row r="121" ht="36" spans="1:13">
      <c r="A121" s="31"/>
      <c r="B121" s="31"/>
      <c r="C121" s="32"/>
      <c r="D121" s="31"/>
      <c r="E121" s="33" t="s">
        <v>473</v>
      </c>
      <c r="F121" s="31" t="s">
        <v>474</v>
      </c>
      <c r="G121" s="31" t="s">
        <v>587</v>
      </c>
      <c r="H121" s="31" t="s">
        <v>588</v>
      </c>
      <c r="I121" s="31" t="s">
        <v>587</v>
      </c>
      <c r="J121" s="31" t="s">
        <v>578</v>
      </c>
      <c r="K121" s="31" t="s">
        <v>476</v>
      </c>
      <c r="L121" s="31" t="s">
        <v>460</v>
      </c>
      <c r="M121" s="15"/>
    </row>
    <row r="122" ht="24" spans="1:13">
      <c r="A122" s="31"/>
      <c r="B122" s="31"/>
      <c r="C122" s="32"/>
      <c r="D122" s="31"/>
      <c r="E122" s="33" t="s">
        <v>469</v>
      </c>
      <c r="F122" s="31" t="s">
        <v>478</v>
      </c>
      <c r="G122" s="31" t="s">
        <v>579</v>
      </c>
      <c r="H122" s="31" t="s">
        <v>579</v>
      </c>
      <c r="I122" s="31" t="s">
        <v>579</v>
      </c>
      <c r="J122" s="31" t="s">
        <v>578</v>
      </c>
      <c r="K122" s="31" t="s">
        <v>579</v>
      </c>
      <c r="L122" s="31" t="s">
        <v>460</v>
      </c>
      <c r="M122" s="15"/>
    </row>
    <row r="123" ht="36" spans="1:13">
      <c r="A123" s="31"/>
      <c r="B123" s="31"/>
      <c r="C123" s="32"/>
      <c r="D123" s="31"/>
      <c r="E123" s="33"/>
      <c r="F123" s="31" t="s">
        <v>470</v>
      </c>
      <c r="G123" s="31" t="s">
        <v>589</v>
      </c>
      <c r="H123" s="31" t="s">
        <v>590</v>
      </c>
      <c r="I123" s="31" t="s">
        <v>591</v>
      </c>
      <c r="J123" s="31" t="s">
        <v>578</v>
      </c>
      <c r="K123" s="31" t="s">
        <v>565</v>
      </c>
      <c r="L123" s="31" t="s">
        <v>455</v>
      </c>
      <c r="M123" s="15"/>
    </row>
    <row r="124" ht="24" spans="1:13">
      <c r="A124" s="31"/>
      <c r="B124" s="31"/>
      <c r="C124" s="32"/>
      <c r="D124" s="31"/>
      <c r="E124" s="33"/>
      <c r="F124" s="31" t="s">
        <v>529</v>
      </c>
      <c r="G124" s="31" t="s">
        <v>579</v>
      </c>
      <c r="H124" s="31" t="s">
        <v>579</v>
      </c>
      <c r="I124" s="31" t="s">
        <v>579</v>
      </c>
      <c r="J124" s="31" t="s">
        <v>578</v>
      </c>
      <c r="K124" s="31" t="s">
        <v>579</v>
      </c>
      <c r="L124" s="31" t="s">
        <v>460</v>
      </c>
      <c r="M124" s="15"/>
    </row>
    <row r="125" spans="1:13">
      <c r="A125" s="34" t="s">
        <v>592</v>
      </c>
      <c r="B125" s="34" t="s">
        <v>291</v>
      </c>
      <c r="C125" s="35">
        <v>2.7</v>
      </c>
      <c r="D125" s="34" t="s">
        <v>593</v>
      </c>
      <c r="E125" s="36" t="s">
        <v>451</v>
      </c>
      <c r="F125" s="34" t="s">
        <v>452</v>
      </c>
      <c r="G125" s="34" t="s">
        <v>594</v>
      </c>
      <c r="H125" s="34" t="s">
        <v>595</v>
      </c>
      <c r="I125" s="34" t="s">
        <v>596</v>
      </c>
      <c r="J125" s="34" t="s">
        <v>597</v>
      </c>
      <c r="K125" s="34" t="s">
        <v>598</v>
      </c>
      <c r="L125" s="34" t="s">
        <v>455</v>
      </c>
      <c r="M125" s="15"/>
    </row>
    <row r="126" spans="1:13">
      <c r="A126" s="34"/>
      <c r="B126" s="34"/>
      <c r="C126" s="35"/>
      <c r="D126" s="34"/>
      <c r="E126" s="36"/>
      <c r="F126" s="34" t="s">
        <v>556</v>
      </c>
      <c r="G126" s="34" t="s">
        <v>594</v>
      </c>
      <c r="H126" s="34" t="s">
        <v>555</v>
      </c>
      <c r="I126" s="34" t="s">
        <v>599</v>
      </c>
      <c r="J126" s="34" t="s">
        <v>597</v>
      </c>
      <c r="K126" s="34" t="s">
        <v>598</v>
      </c>
      <c r="L126" s="34" t="s">
        <v>460</v>
      </c>
      <c r="M126" s="15"/>
    </row>
    <row r="127" ht="19.5" spans="1:13">
      <c r="A127" s="34"/>
      <c r="B127" s="34"/>
      <c r="C127" s="35"/>
      <c r="D127" s="34"/>
      <c r="E127" s="36"/>
      <c r="F127" s="34" t="s">
        <v>510</v>
      </c>
      <c r="G127" s="34" t="s">
        <v>594</v>
      </c>
      <c r="H127" s="34" t="s">
        <v>555</v>
      </c>
      <c r="I127" s="34" t="s">
        <v>600</v>
      </c>
      <c r="J127" s="34" t="s">
        <v>597</v>
      </c>
      <c r="K127" s="34" t="s">
        <v>598</v>
      </c>
      <c r="L127" s="34" t="s">
        <v>460</v>
      </c>
      <c r="M127" s="15"/>
    </row>
    <row r="128" spans="1:13">
      <c r="A128" s="34"/>
      <c r="B128" s="34"/>
      <c r="C128" s="35"/>
      <c r="D128" s="34"/>
      <c r="E128" s="36" t="s">
        <v>456</v>
      </c>
      <c r="F128" s="34" t="s">
        <v>457</v>
      </c>
      <c r="G128" s="34" t="s">
        <v>594</v>
      </c>
      <c r="H128" s="34" t="s">
        <v>601</v>
      </c>
      <c r="I128" s="34" t="s">
        <v>602</v>
      </c>
      <c r="J128" s="34" t="s">
        <v>597</v>
      </c>
      <c r="K128" s="34" t="s">
        <v>598</v>
      </c>
      <c r="L128" s="34" t="s">
        <v>455</v>
      </c>
      <c r="M128" s="15"/>
    </row>
    <row r="129" spans="1:13">
      <c r="A129" s="34"/>
      <c r="B129" s="34"/>
      <c r="C129" s="35"/>
      <c r="D129" s="34"/>
      <c r="E129" s="36"/>
      <c r="F129" s="34" t="s">
        <v>465</v>
      </c>
      <c r="G129" s="34" t="s">
        <v>594</v>
      </c>
      <c r="H129" s="34" t="s">
        <v>603</v>
      </c>
      <c r="I129" s="34" t="s">
        <v>604</v>
      </c>
      <c r="J129" s="34" t="s">
        <v>597</v>
      </c>
      <c r="K129" s="34" t="s">
        <v>598</v>
      </c>
      <c r="L129" s="34" t="s">
        <v>455</v>
      </c>
      <c r="M129" s="15"/>
    </row>
    <row r="130" spans="1:13">
      <c r="A130" s="34"/>
      <c r="B130" s="34"/>
      <c r="C130" s="35"/>
      <c r="D130" s="34"/>
      <c r="E130" s="36"/>
      <c r="F130" s="34" t="s">
        <v>461</v>
      </c>
      <c r="G130" s="34" t="s">
        <v>594</v>
      </c>
      <c r="H130" s="34" t="s">
        <v>605</v>
      </c>
      <c r="I130" s="34" t="s">
        <v>606</v>
      </c>
      <c r="J130" s="34" t="s">
        <v>597</v>
      </c>
      <c r="K130" s="34" t="s">
        <v>598</v>
      </c>
      <c r="L130" s="34" t="s">
        <v>460</v>
      </c>
      <c r="M130" s="15"/>
    </row>
    <row r="131" ht="19.5" spans="1:13">
      <c r="A131" s="34"/>
      <c r="B131" s="34"/>
      <c r="C131" s="35"/>
      <c r="D131" s="34"/>
      <c r="E131" s="36" t="s">
        <v>473</v>
      </c>
      <c r="F131" s="34" t="s">
        <v>474</v>
      </c>
      <c r="G131" s="34" t="s">
        <v>594</v>
      </c>
      <c r="H131" s="34" t="s">
        <v>607</v>
      </c>
      <c r="I131" s="34" t="s">
        <v>608</v>
      </c>
      <c r="J131" s="34" t="s">
        <v>597</v>
      </c>
      <c r="K131" s="34" t="s">
        <v>598</v>
      </c>
      <c r="L131" s="34" t="s">
        <v>460</v>
      </c>
      <c r="M131" s="15"/>
    </row>
    <row r="132" spans="1:13">
      <c r="A132" s="34"/>
      <c r="B132" s="34"/>
      <c r="C132" s="35"/>
      <c r="D132" s="34"/>
      <c r="E132" s="36" t="s">
        <v>469</v>
      </c>
      <c r="F132" s="34" t="s">
        <v>478</v>
      </c>
      <c r="G132" s="34" t="s">
        <v>594</v>
      </c>
      <c r="H132" s="34" t="s">
        <v>605</v>
      </c>
      <c r="I132" s="34" t="s">
        <v>609</v>
      </c>
      <c r="J132" s="34" t="s">
        <v>597</v>
      </c>
      <c r="K132" s="34" t="s">
        <v>598</v>
      </c>
      <c r="L132" s="34" t="s">
        <v>460</v>
      </c>
      <c r="M132" s="15"/>
    </row>
    <row r="133" spans="1:13">
      <c r="A133" s="34"/>
      <c r="B133" s="34"/>
      <c r="C133" s="35"/>
      <c r="D133" s="34"/>
      <c r="E133" s="36"/>
      <c r="F133" s="34" t="s">
        <v>470</v>
      </c>
      <c r="G133" s="34" t="s">
        <v>594</v>
      </c>
      <c r="H133" s="34" t="s">
        <v>605</v>
      </c>
      <c r="I133" s="34" t="s">
        <v>610</v>
      </c>
      <c r="J133" s="34" t="s">
        <v>597</v>
      </c>
      <c r="K133" s="34" t="s">
        <v>598</v>
      </c>
      <c r="L133" s="34" t="s">
        <v>460</v>
      </c>
      <c r="M133" s="15"/>
    </row>
    <row r="134" spans="1:13">
      <c r="A134" s="34"/>
      <c r="B134" s="34"/>
      <c r="C134" s="35"/>
      <c r="D134" s="34"/>
      <c r="E134" s="36"/>
      <c r="F134" s="34" t="s">
        <v>529</v>
      </c>
      <c r="G134" s="34" t="s">
        <v>594</v>
      </c>
      <c r="H134" s="34" t="s">
        <v>605</v>
      </c>
      <c r="I134" s="34" t="s">
        <v>611</v>
      </c>
      <c r="J134" s="34" t="s">
        <v>597</v>
      </c>
      <c r="K134" s="34" t="s">
        <v>598</v>
      </c>
      <c r="L134" s="34" t="s">
        <v>460</v>
      </c>
      <c r="M134" s="15"/>
    </row>
    <row r="135" spans="1:13">
      <c r="A135" s="34" t="s">
        <v>592</v>
      </c>
      <c r="B135" s="34" t="s">
        <v>612</v>
      </c>
      <c r="C135" s="35">
        <v>10</v>
      </c>
      <c r="D135" s="34" t="s">
        <v>613</v>
      </c>
      <c r="E135" s="36" t="s">
        <v>469</v>
      </c>
      <c r="F135" s="34" t="s">
        <v>529</v>
      </c>
      <c r="G135" s="34" t="s">
        <v>594</v>
      </c>
      <c r="H135" s="34" t="s">
        <v>605</v>
      </c>
      <c r="I135" s="34" t="s">
        <v>611</v>
      </c>
      <c r="J135" s="34" t="s">
        <v>597</v>
      </c>
      <c r="K135" s="34" t="s">
        <v>598</v>
      </c>
      <c r="L135" s="34" t="s">
        <v>460</v>
      </c>
      <c r="M135" s="15"/>
    </row>
    <row r="136" spans="1:13">
      <c r="A136" s="34"/>
      <c r="B136" s="34"/>
      <c r="C136" s="35"/>
      <c r="D136" s="34"/>
      <c r="E136" s="36"/>
      <c r="F136" s="34" t="s">
        <v>470</v>
      </c>
      <c r="G136" s="34" t="s">
        <v>594</v>
      </c>
      <c r="H136" s="34" t="s">
        <v>605</v>
      </c>
      <c r="I136" s="34" t="s">
        <v>614</v>
      </c>
      <c r="J136" s="34" t="s">
        <v>597</v>
      </c>
      <c r="K136" s="34" t="s">
        <v>598</v>
      </c>
      <c r="L136" s="34" t="s">
        <v>460</v>
      </c>
      <c r="M136" s="15"/>
    </row>
    <row r="137" spans="1:13">
      <c r="A137" s="34"/>
      <c r="B137" s="34"/>
      <c r="C137" s="35"/>
      <c r="D137" s="34"/>
      <c r="E137" s="36"/>
      <c r="F137" s="34" t="s">
        <v>478</v>
      </c>
      <c r="G137" s="34" t="s">
        <v>594</v>
      </c>
      <c r="H137" s="34" t="s">
        <v>605</v>
      </c>
      <c r="I137" s="34" t="s">
        <v>609</v>
      </c>
      <c r="J137" s="34" t="s">
        <v>597</v>
      </c>
      <c r="K137" s="34" t="s">
        <v>598</v>
      </c>
      <c r="L137" s="34" t="s">
        <v>460</v>
      </c>
      <c r="M137" s="15"/>
    </row>
    <row r="138" ht="19.5" spans="1:13">
      <c r="A138" s="34"/>
      <c r="B138" s="34"/>
      <c r="C138" s="35"/>
      <c r="D138" s="34"/>
      <c r="E138" s="36" t="s">
        <v>473</v>
      </c>
      <c r="F138" s="34" t="s">
        <v>474</v>
      </c>
      <c r="G138" s="34" t="s">
        <v>594</v>
      </c>
      <c r="H138" s="34" t="s">
        <v>607</v>
      </c>
      <c r="I138" s="34" t="s">
        <v>608</v>
      </c>
      <c r="J138" s="34" t="s">
        <v>597</v>
      </c>
      <c r="K138" s="34" t="s">
        <v>598</v>
      </c>
      <c r="L138" s="34" t="s">
        <v>460</v>
      </c>
      <c r="M138" s="15"/>
    </row>
    <row r="139" spans="1:13">
      <c r="A139" s="34"/>
      <c r="B139" s="34"/>
      <c r="C139" s="35"/>
      <c r="D139" s="34"/>
      <c r="E139" s="36" t="s">
        <v>456</v>
      </c>
      <c r="F139" s="34" t="s">
        <v>465</v>
      </c>
      <c r="G139" s="34" t="s">
        <v>594</v>
      </c>
      <c r="H139" s="34" t="s">
        <v>603</v>
      </c>
      <c r="I139" s="34" t="s">
        <v>604</v>
      </c>
      <c r="J139" s="34" t="s">
        <v>597</v>
      </c>
      <c r="K139" s="34" t="s">
        <v>598</v>
      </c>
      <c r="L139" s="34" t="s">
        <v>455</v>
      </c>
      <c r="M139" s="15"/>
    </row>
    <row r="140" spans="1:13">
      <c r="A140" s="34"/>
      <c r="B140" s="34"/>
      <c r="C140" s="35"/>
      <c r="D140" s="34"/>
      <c r="E140" s="36"/>
      <c r="F140" s="34" t="s">
        <v>461</v>
      </c>
      <c r="G140" s="34" t="s">
        <v>594</v>
      </c>
      <c r="H140" s="34" t="s">
        <v>605</v>
      </c>
      <c r="I140" s="34" t="s">
        <v>606</v>
      </c>
      <c r="J140" s="34" t="s">
        <v>597</v>
      </c>
      <c r="K140" s="34" t="s">
        <v>598</v>
      </c>
      <c r="L140" s="34" t="s">
        <v>460</v>
      </c>
      <c r="M140" s="15"/>
    </row>
    <row r="141" spans="1:13">
      <c r="A141" s="34"/>
      <c r="B141" s="34"/>
      <c r="C141" s="35"/>
      <c r="D141" s="34"/>
      <c r="E141" s="36"/>
      <c r="F141" s="34" t="s">
        <v>457</v>
      </c>
      <c r="G141" s="34" t="s">
        <v>594</v>
      </c>
      <c r="H141" s="34" t="s">
        <v>615</v>
      </c>
      <c r="I141" s="34" t="s">
        <v>616</v>
      </c>
      <c r="J141" s="34" t="s">
        <v>597</v>
      </c>
      <c r="K141" s="34" t="s">
        <v>598</v>
      </c>
      <c r="L141" s="34" t="s">
        <v>455</v>
      </c>
      <c r="M141" s="15"/>
    </row>
    <row r="142" ht="19.5" spans="1:13">
      <c r="A142" s="34"/>
      <c r="B142" s="34"/>
      <c r="C142" s="35"/>
      <c r="D142" s="34"/>
      <c r="E142" s="36" t="s">
        <v>451</v>
      </c>
      <c r="F142" s="34" t="s">
        <v>510</v>
      </c>
      <c r="G142" s="34" t="s">
        <v>594</v>
      </c>
      <c r="H142" s="34" t="s">
        <v>555</v>
      </c>
      <c r="I142" s="34" t="s">
        <v>600</v>
      </c>
      <c r="J142" s="34" t="s">
        <v>597</v>
      </c>
      <c r="K142" s="34" t="s">
        <v>598</v>
      </c>
      <c r="L142" s="34" t="s">
        <v>460</v>
      </c>
      <c r="M142" s="15"/>
    </row>
    <row r="143" spans="1:13">
      <c r="A143" s="34"/>
      <c r="B143" s="34"/>
      <c r="C143" s="35"/>
      <c r="D143" s="34"/>
      <c r="E143" s="36"/>
      <c r="F143" s="34" t="s">
        <v>556</v>
      </c>
      <c r="G143" s="34" t="s">
        <v>594</v>
      </c>
      <c r="H143" s="34" t="s">
        <v>555</v>
      </c>
      <c r="I143" s="34" t="s">
        <v>617</v>
      </c>
      <c r="J143" s="34" t="s">
        <v>597</v>
      </c>
      <c r="K143" s="34" t="s">
        <v>598</v>
      </c>
      <c r="L143" s="34" t="s">
        <v>460</v>
      </c>
      <c r="M143" s="15"/>
    </row>
    <row r="144" ht="19.5" spans="1:13">
      <c r="A144" s="34"/>
      <c r="B144" s="34"/>
      <c r="C144" s="35"/>
      <c r="D144" s="34"/>
      <c r="E144" s="36"/>
      <c r="F144" s="34" t="s">
        <v>452</v>
      </c>
      <c r="G144" s="34" t="s">
        <v>594</v>
      </c>
      <c r="H144" s="34" t="s">
        <v>618</v>
      </c>
      <c r="I144" s="34" t="s">
        <v>619</v>
      </c>
      <c r="J144" s="34" t="s">
        <v>597</v>
      </c>
      <c r="K144" s="34" t="s">
        <v>598</v>
      </c>
      <c r="L144" s="34" t="s">
        <v>455</v>
      </c>
      <c r="M144" s="15"/>
    </row>
    <row r="145" ht="19.5" spans="1:13">
      <c r="A145" s="34" t="s">
        <v>592</v>
      </c>
      <c r="B145" s="34" t="s">
        <v>620</v>
      </c>
      <c r="C145" s="35">
        <v>3</v>
      </c>
      <c r="D145" s="34" t="s">
        <v>621</v>
      </c>
      <c r="E145" s="36" t="s">
        <v>469</v>
      </c>
      <c r="F145" s="34" t="s">
        <v>529</v>
      </c>
      <c r="G145" s="34" t="s">
        <v>622</v>
      </c>
      <c r="H145" s="34" t="s">
        <v>605</v>
      </c>
      <c r="I145" s="34" t="s">
        <v>611</v>
      </c>
      <c r="J145" s="34" t="s">
        <v>597</v>
      </c>
      <c r="K145" s="34" t="s">
        <v>598</v>
      </c>
      <c r="L145" s="34" t="s">
        <v>460</v>
      </c>
      <c r="M145" s="15"/>
    </row>
    <row r="146" ht="19.5" spans="1:13">
      <c r="A146" s="34"/>
      <c r="B146" s="34"/>
      <c r="C146" s="35"/>
      <c r="D146" s="34"/>
      <c r="E146" s="36"/>
      <c r="F146" s="34" t="s">
        <v>470</v>
      </c>
      <c r="G146" s="34" t="s">
        <v>622</v>
      </c>
      <c r="H146" s="34" t="s">
        <v>605</v>
      </c>
      <c r="I146" s="34" t="s">
        <v>623</v>
      </c>
      <c r="J146" s="34" t="s">
        <v>597</v>
      </c>
      <c r="K146" s="34" t="s">
        <v>598</v>
      </c>
      <c r="L146" s="34" t="s">
        <v>460</v>
      </c>
      <c r="M146" s="15"/>
    </row>
    <row r="147" ht="19.5" spans="1:13">
      <c r="A147" s="34"/>
      <c r="B147" s="34"/>
      <c r="C147" s="35"/>
      <c r="D147" s="34"/>
      <c r="E147" s="36"/>
      <c r="F147" s="34" t="s">
        <v>478</v>
      </c>
      <c r="G147" s="34" t="s">
        <v>622</v>
      </c>
      <c r="H147" s="34" t="s">
        <v>605</v>
      </c>
      <c r="I147" s="34" t="s">
        <v>609</v>
      </c>
      <c r="J147" s="34" t="s">
        <v>597</v>
      </c>
      <c r="K147" s="34" t="s">
        <v>598</v>
      </c>
      <c r="L147" s="34" t="s">
        <v>460</v>
      </c>
      <c r="M147" s="15"/>
    </row>
    <row r="148" ht="19.5" spans="1:13">
      <c r="A148" s="34"/>
      <c r="B148" s="34"/>
      <c r="C148" s="35"/>
      <c r="D148" s="34"/>
      <c r="E148" s="36" t="s">
        <v>456</v>
      </c>
      <c r="F148" s="34" t="s">
        <v>465</v>
      </c>
      <c r="G148" s="34" t="s">
        <v>622</v>
      </c>
      <c r="H148" s="34" t="s">
        <v>603</v>
      </c>
      <c r="I148" s="34" t="s">
        <v>604</v>
      </c>
      <c r="J148" s="34" t="s">
        <v>597</v>
      </c>
      <c r="K148" s="34" t="s">
        <v>598</v>
      </c>
      <c r="L148" s="34" t="s">
        <v>455</v>
      </c>
      <c r="M148" s="15"/>
    </row>
    <row r="149" ht="19.5" spans="1:13">
      <c r="A149" s="34"/>
      <c r="B149" s="34"/>
      <c r="C149" s="35"/>
      <c r="D149" s="34"/>
      <c r="E149" s="36"/>
      <c r="F149" s="34" t="s">
        <v>457</v>
      </c>
      <c r="G149" s="34" t="s">
        <v>622</v>
      </c>
      <c r="H149" s="34" t="s">
        <v>615</v>
      </c>
      <c r="I149" s="34" t="s">
        <v>616</v>
      </c>
      <c r="J149" s="34" t="s">
        <v>597</v>
      </c>
      <c r="K149" s="34" t="s">
        <v>598</v>
      </c>
      <c r="L149" s="34" t="s">
        <v>455</v>
      </c>
      <c r="M149" s="15"/>
    </row>
    <row r="150" ht="19.5" spans="1:13">
      <c r="A150" s="34"/>
      <c r="B150" s="34"/>
      <c r="C150" s="35"/>
      <c r="D150" s="34"/>
      <c r="E150" s="36"/>
      <c r="F150" s="34" t="s">
        <v>461</v>
      </c>
      <c r="G150" s="34" t="s">
        <v>622</v>
      </c>
      <c r="H150" s="34" t="s">
        <v>605</v>
      </c>
      <c r="I150" s="34" t="s">
        <v>606</v>
      </c>
      <c r="J150" s="34" t="s">
        <v>597</v>
      </c>
      <c r="K150" s="34" t="s">
        <v>598</v>
      </c>
      <c r="L150" s="34" t="s">
        <v>460</v>
      </c>
      <c r="M150" s="15"/>
    </row>
    <row r="151" ht="19.5" spans="1:13">
      <c r="A151" s="34"/>
      <c r="B151" s="34"/>
      <c r="C151" s="35"/>
      <c r="D151" s="34"/>
      <c r="E151" s="36" t="s">
        <v>473</v>
      </c>
      <c r="F151" s="34" t="s">
        <v>474</v>
      </c>
      <c r="G151" s="34" t="s">
        <v>622</v>
      </c>
      <c r="H151" s="34" t="s">
        <v>607</v>
      </c>
      <c r="I151" s="34" t="s">
        <v>608</v>
      </c>
      <c r="J151" s="34" t="s">
        <v>597</v>
      </c>
      <c r="K151" s="34" t="s">
        <v>598</v>
      </c>
      <c r="L151" s="34" t="s">
        <v>460</v>
      </c>
      <c r="M151" s="15"/>
    </row>
    <row r="152" ht="19.5" spans="1:13">
      <c r="A152" s="34"/>
      <c r="B152" s="34"/>
      <c r="C152" s="35"/>
      <c r="D152" s="34"/>
      <c r="E152" s="36" t="s">
        <v>451</v>
      </c>
      <c r="F152" s="34" t="s">
        <v>510</v>
      </c>
      <c r="G152" s="34" t="s">
        <v>622</v>
      </c>
      <c r="H152" s="34" t="s">
        <v>555</v>
      </c>
      <c r="I152" s="34" t="s">
        <v>600</v>
      </c>
      <c r="J152" s="34" t="s">
        <v>597</v>
      </c>
      <c r="K152" s="34" t="s">
        <v>598</v>
      </c>
      <c r="L152" s="34" t="s">
        <v>460</v>
      </c>
      <c r="M152" s="15"/>
    </row>
    <row r="153" ht="19.5" spans="1:13">
      <c r="A153" s="34"/>
      <c r="B153" s="34"/>
      <c r="C153" s="35"/>
      <c r="D153" s="34"/>
      <c r="E153" s="36"/>
      <c r="F153" s="34" t="s">
        <v>556</v>
      </c>
      <c r="G153" s="34" t="s">
        <v>622</v>
      </c>
      <c r="H153" s="34" t="s">
        <v>555</v>
      </c>
      <c r="I153" s="34" t="s">
        <v>617</v>
      </c>
      <c r="J153" s="34" t="s">
        <v>597</v>
      </c>
      <c r="K153" s="34" t="s">
        <v>598</v>
      </c>
      <c r="L153" s="34" t="s">
        <v>460</v>
      </c>
      <c r="M153" s="15"/>
    </row>
    <row r="154" ht="19.5" spans="1:13">
      <c r="A154" s="34"/>
      <c r="B154" s="34"/>
      <c r="C154" s="35"/>
      <c r="D154" s="34"/>
      <c r="E154" s="36"/>
      <c r="F154" s="34" t="s">
        <v>452</v>
      </c>
      <c r="G154" s="34" t="s">
        <v>622</v>
      </c>
      <c r="H154" s="34" t="s">
        <v>624</v>
      </c>
      <c r="I154" s="34" t="s">
        <v>619</v>
      </c>
      <c r="J154" s="34" t="s">
        <v>597</v>
      </c>
      <c r="K154" s="34" t="s">
        <v>598</v>
      </c>
      <c r="L154" s="34" t="s">
        <v>455</v>
      </c>
      <c r="M154" s="15"/>
    </row>
    <row r="155" ht="19.5" spans="1:13">
      <c r="A155" s="34" t="s">
        <v>592</v>
      </c>
      <c r="B155" s="34" t="s">
        <v>625</v>
      </c>
      <c r="C155" s="35">
        <v>17</v>
      </c>
      <c r="D155" s="34" t="s">
        <v>626</v>
      </c>
      <c r="E155" s="36" t="s">
        <v>469</v>
      </c>
      <c r="F155" s="34" t="s">
        <v>529</v>
      </c>
      <c r="G155" s="34" t="s">
        <v>627</v>
      </c>
      <c r="H155" s="34" t="s">
        <v>605</v>
      </c>
      <c r="I155" s="34" t="s">
        <v>611</v>
      </c>
      <c r="J155" s="34" t="s">
        <v>597</v>
      </c>
      <c r="K155" s="34" t="s">
        <v>598</v>
      </c>
      <c r="L155" s="34" t="s">
        <v>460</v>
      </c>
      <c r="M155" s="15"/>
    </row>
    <row r="156" ht="19.5" spans="1:13">
      <c r="A156" s="34"/>
      <c r="B156" s="34"/>
      <c r="C156" s="35"/>
      <c r="D156" s="34"/>
      <c r="E156" s="36"/>
      <c r="F156" s="34" t="s">
        <v>470</v>
      </c>
      <c r="G156" s="34" t="s">
        <v>627</v>
      </c>
      <c r="H156" s="34" t="s">
        <v>605</v>
      </c>
      <c r="I156" s="34" t="s">
        <v>614</v>
      </c>
      <c r="J156" s="34" t="s">
        <v>597</v>
      </c>
      <c r="K156" s="34" t="s">
        <v>598</v>
      </c>
      <c r="L156" s="34" t="s">
        <v>460</v>
      </c>
      <c r="M156" s="15"/>
    </row>
    <row r="157" ht="19.5" spans="1:13">
      <c r="A157" s="34"/>
      <c r="B157" s="34"/>
      <c r="C157" s="35"/>
      <c r="D157" s="34"/>
      <c r="E157" s="36"/>
      <c r="F157" s="34" t="s">
        <v>478</v>
      </c>
      <c r="G157" s="34" t="s">
        <v>627</v>
      </c>
      <c r="H157" s="34" t="s">
        <v>605</v>
      </c>
      <c r="I157" s="34" t="s">
        <v>609</v>
      </c>
      <c r="J157" s="34" t="s">
        <v>597</v>
      </c>
      <c r="K157" s="34" t="s">
        <v>598</v>
      </c>
      <c r="L157" s="34" t="s">
        <v>460</v>
      </c>
      <c r="M157" s="15"/>
    </row>
    <row r="158" ht="19.5" spans="1:13">
      <c r="A158" s="34"/>
      <c r="B158" s="34"/>
      <c r="C158" s="35"/>
      <c r="D158" s="34"/>
      <c r="E158" s="36" t="s">
        <v>456</v>
      </c>
      <c r="F158" s="34" t="s">
        <v>465</v>
      </c>
      <c r="G158" s="34" t="s">
        <v>627</v>
      </c>
      <c r="H158" s="34" t="s">
        <v>603</v>
      </c>
      <c r="I158" s="34" t="s">
        <v>604</v>
      </c>
      <c r="J158" s="34" t="s">
        <v>597</v>
      </c>
      <c r="K158" s="34" t="s">
        <v>598</v>
      </c>
      <c r="L158" s="34" t="s">
        <v>455</v>
      </c>
      <c r="M158" s="15"/>
    </row>
    <row r="159" ht="19.5" spans="1:13">
      <c r="A159" s="34"/>
      <c r="B159" s="34"/>
      <c r="C159" s="35"/>
      <c r="D159" s="34"/>
      <c r="E159" s="36"/>
      <c r="F159" s="34" t="s">
        <v>461</v>
      </c>
      <c r="G159" s="34" t="s">
        <v>627</v>
      </c>
      <c r="H159" s="34" t="s">
        <v>605</v>
      </c>
      <c r="I159" s="34" t="s">
        <v>606</v>
      </c>
      <c r="J159" s="34" t="s">
        <v>597</v>
      </c>
      <c r="K159" s="34" t="s">
        <v>598</v>
      </c>
      <c r="L159" s="34" t="s">
        <v>460</v>
      </c>
      <c r="M159" s="15"/>
    </row>
    <row r="160" ht="19.5" spans="1:13">
      <c r="A160" s="34"/>
      <c r="B160" s="34"/>
      <c r="C160" s="35"/>
      <c r="D160" s="34"/>
      <c r="E160" s="36"/>
      <c r="F160" s="34" t="s">
        <v>457</v>
      </c>
      <c r="G160" s="34" t="s">
        <v>627</v>
      </c>
      <c r="H160" s="34" t="s">
        <v>615</v>
      </c>
      <c r="I160" s="34" t="s">
        <v>616</v>
      </c>
      <c r="J160" s="34" t="s">
        <v>597</v>
      </c>
      <c r="K160" s="34" t="s">
        <v>598</v>
      </c>
      <c r="L160" s="34" t="s">
        <v>455</v>
      </c>
      <c r="M160" s="15"/>
    </row>
    <row r="161" ht="19.5" spans="1:13">
      <c r="A161" s="34"/>
      <c r="B161" s="34"/>
      <c r="C161" s="35"/>
      <c r="D161" s="34"/>
      <c r="E161" s="36" t="s">
        <v>451</v>
      </c>
      <c r="F161" s="34" t="s">
        <v>510</v>
      </c>
      <c r="G161" s="34" t="s">
        <v>627</v>
      </c>
      <c r="H161" s="34" t="s">
        <v>555</v>
      </c>
      <c r="I161" s="34" t="s">
        <v>600</v>
      </c>
      <c r="J161" s="34" t="s">
        <v>597</v>
      </c>
      <c r="K161" s="34" t="s">
        <v>598</v>
      </c>
      <c r="L161" s="34" t="s">
        <v>460</v>
      </c>
      <c r="M161" s="15"/>
    </row>
    <row r="162" ht="19.5" spans="1:13">
      <c r="A162" s="34"/>
      <c r="B162" s="34"/>
      <c r="C162" s="35"/>
      <c r="D162" s="34"/>
      <c r="E162" s="36"/>
      <c r="F162" s="34" t="s">
        <v>556</v>
      </c>
      <c r="G162" s="34" t="s">
        <v>627</v>
      </c>
      <c r="H162" s="34" t="s">
        <v>555</v>
      </c>
      <c r="I162" s="34" t="s">
        <v>617</v>
      </c>
      <c r="J162" s="34" t="s">
        <v>597</v>
      </c>
      <c r="K162" s="34" t="s">
        <v>598</v>
      </c>
      <c r="L162" s="34" t="s">
        <v>460</v>
      </c>
      <c r="M162" s="15"/>
    </row>
    <row r="163" ht="19.5" spans="1:13">
      <c r="A163" s="34"/>
      <c r="B163" s="34"/>
      <c r="C163" s="35"/>
      <c r="D163" s="34"/>
      <c r="E163" s="36"/>
      <c r="F163" s="34" t="s">
        <v>452</v>
      </c>
      <c r="G163" s="34" t="s">
        <v>627</v>
      </c>
      <c r="H163" s="34" t="s">
        <v>628</v>
      </c>
      <c r="I163" s="34" t="s">
        <v>619</v>
      </c>
      <c r="J163" s="34" t="s">
        <v>597</v>
      </c>
      <c r="K163" s="34" t="s">
        <v>598</v>
      </c>
      <c r="L163" s="34" t="s">
        <v>455</v>
      </c>
      <c r="M163" s="15"/>
    </row>
    <row r="164" ht="19.5" spans="1:13">
      <c r="A164" s="34"/>
      <c r="B164" s="34"/>
      <c r="C164" s="35"/>
      <c r="D164" s="34"/>
      <c r="E164" s="36" t="s">
        <v>473</v>
      </c>
      <c r="F164" s="34" t="s">
        <v>474</v>
      </c>
      <c r="G164" s="34" t="s">
        <v>627</v>
      </c>
      <c r="H164" s="34" t="s">
        <v>607</v>
      </c>
      <c r="I164" s="34" t="s">
        <v>608</v>
      </c>
      <c r="J164" s="34" t="s">
        <v>597</v>
      </c>
      <c r="K164" s="34" t="s">
        <v>598</v>
      </c>
      <c r="L164" s="34" t="s">
        <v>460</v>
      </c>
      <c r="M164" s="15"/>
    </row>
    <row r="165" ht="19.5" spans="1:13">
      <c r="A165" s="34" t="s">
        <v>592</v>
      </c>
      <c r="B165" s="34" t="s">
        <v>629</v>
      </c>
      <c r="C165" s="35">
        <v>18</v>
      </c>
      <c r="D165" s="34" t="s">
        <v>630</v>
      </c>
      <c r="E165" s="36" t="s">
        <v>451</v>
      </c>
      <c r="F165" s="34" t="s">
        <v>452</v>
      </c>
      <c r="G165" s="34" t="s">
        <v>631</v>
      </c>
      <c r="H165" s="34" t="s">
        <v>632</v>
      </c>
      <c r="I165" s="34" t="s">
        <v>619</v>
      </c>
      <c r="J165" s="34" t="s">
        <v>597</v>
      </c>
      <c r="K165" s="34" t="s">
        <v>598</v>
      </c>
      <c r="L165" s="34" t="s">
        <v>455</v>
      </c>
      <c r="M165" s="15"/>
    </row>
    <row r="166" ht="19.5" spans="1:13">
      <c r="A166" s="34"/>
      <c r="B166" s="34"/>
      <c r="C166" s="35"/>
      <c r="D166" s="34"/>
      <c r="E166" s="36"/>
      <c r="F166" s="34" t="s">
        <v>556</v>
      </c>
      <c r="G166" s="34" t="s">
        <v>631</v>
      </c>
      <c r="H166" s="34" t="s">
        <v>555</v>
      </c>
      <c r="I166" s="34" t="s">
        <v>617</v>
      </c>
      <c r="J166" s="34" t="s">
        <v>597</v>
      </c>
      <c r="K166" s="34" t="s">
        <v>598</v>
      </c>
      <c r="L166" s="34" t="s">
        <v>460</v>
      </c>
      <c r="M166" s="15"/>
    </row>
    <row r="167" ht="19.5" spans="1:13">
      <c r="A167" s="34"/>
      <c r="B167" s="34"/>
      <c r="C167" s="35"/>
      <c r="D167" s="34"/>
      <c r="E167" s="36"/>
      <c r="F167" s="34" t="s">
        <v>510</v>
      </c>
      <c r="G167" s="34" t="s">
        <v>631</v>
      </c>
      <c r="H167" s="34" t="s">
        <v>555</v>
      </c>
      <c r="I167" s="34" t="s">
        <v>600</v>
      </c>
      <c r="J167" s="34" t="s">
        <v>597</v>
      </c>
      <c r="K167" s="34" t="s">
        <v>598</v>
      </c>
      <c r="L167" s="34" t="s">
        <v>460</v>
      </c>
      <c r="M167" s="15"/>
    </row>
    <row r="168" ht="19.5" spans="1:13">
      <c r="A168" s="34"/>
      <c r="B168" s="34"/>
      <c r="C168" s="35"/>
      <c r="D168" s="34"/>
      <c r="E168" s="36" t="s">
        <v>456</v>
      </c>
      <c r="F168" s="34" t="s">
        <v>457</v>
      </c>
      <c r="G168" s="34" t="s">
        <v>631</v>
      </c>
      <c r="H168" s="34" t="s">
        <v>615</v>
      </c>
      <c r="I168" s="34" t="s">
        <v>616</v>
      </c>
      <c r="J168" s="34" t="s">
        <v>597</v>
      </c>
      <c r="K168" s="34" t="s">
        <v>598</v>
      </c>
      <c r="L168" s="34" t="s">
        <v>455</v>
      </c>
      <c r="M168" s="15"/>
    </row>
    <row r="169" ht="19.5" spans="1:13">
      <c r="A169" s="34"/>
      <c r="B169" s="34"/>
      <c r="C169" s="35"/>
      <c r="D169" s="34"/>
      <c r="E169" s="36"/>
      <c r="F169" s="34" t="s">
        <v>465</v>
      </c>
      <c r="G169" s="34" t="s">
        <v>631</v>
      </c>
      <c r="H169" s="34" t="s">
        <v>603</v>
      </c>
      <c r="I169" s="34" t="s">
        <v>604</v>
      </c>
      <c r="J169" s="34" t="s">
        <v>597</v>
      </c>
      <c r="K169" s="34" t="s">
        <v>598</v>
      </c>
      <c r="L169" s="34" t="s">
        <v>455</v>
      </c>
      <c r="M169" s="15"/>
    </row>
    <row r="170" ht="19.5" spans="1:13">
      <c r="A170" s="34"/>
      <c r="B170" s="34"/>
      <c r="C170" s="35"/>
      <c r="D170" s="34"/>
      <c r="E170" s="36"/>
      <c r="F170" s="34" t="s">
        <v>461</v>
      </c>
      <c r="G170" s="34" t="s">
        <v>631</v>
      </c>
      <c r="H170" s="34" t="s">
        <v>605</v>
      </c>
      <c r="I170" s="34" t="s">
        <v>606</v>
      </c>
      <c r="J170" s="34" t="s">
        <v>597</v>
      </c>
      <c r="K170" s="34" t="s">
        <v>598</v>
      </c>
      <c r="L170" s="34" t="s">
        <v>460</v>
      </c>
      <c r="M170" s="15"/>
    </row>
    <row r="171" ht="19.5" spans="1:13">
      <c r="A171" s="34"/>
      <c r="B171" s="34"/>
      <c r="C171" s="35"/>
      <c r="D171" s="34"/>
      <c r="E171" s="36" t="s">
        <v>473</v>
      </c>
      <c r="F171" s="34" t="s">
        <v>474</v>
      </c>
      <c r="G171" s="34" t="s">
        <v>631</v>
      </c>
      <c r="H171" s="34" t="s">
        <v>607</v>
      </c>
      <c r="I171" s="34" t="s">
        <v>608</v>
      </c>
      <c r="J171" s="34" t="s">
        <v>597</v>
      </c>
      <c r="K171" s="34" t="s">
        <v>598</v>
      </c>
      <c r="L171" s="34" t="s">
        <v>460</v>
      </c>
      <c r="M171" s="15"/>
    </row>
    <row r="172" ht="19.5" spans="1:13">
      <c r="A172" s="34"/>
      <c r="B172" s="34"/>
      <c r="C172" s="35"/>
      <c r="D172" s="34"/>
      <c r="E172" s="36" t="s">
        <v>469</v>
      </c>
      <c r="F172" s="34" t="s">
        <v>478</v>
      </c>
      <c r="G172" s="34" t="s">
        <v>631</v>
      </c>
      <c r="H172" s="34" t="s">
        <v>605</v>
      </c>
      <c r="I172" s="34" t="s">
        <v>633</v>
      </c>
      <c r="J172" s="34" t="s">
        <v>597</v>
      </c>
      <c r="K172" s="34" t="s">
        <v>598</v>
      </c>
      <c r="L172" s="34" t="s">
        <v>460</v>
      </c>
      <c r="M172" s="15"/>
    </row>
    <row r="173" ht="19.5" spans="1:13">
      <c r="A173" s="34"/>
      <c r="B173" s="34"/>
      <c r="C173" s="35"/>
      <c r="D173" s="34"/>
      <c r="E173" s="36"/>
      <c r="F173" s="34" t="s">
        <v>470</v>
      </c>
      <c r="G173" s="34" t="s">
        <v>631</v>
      </c>
      <c r="H173" s="34" t="s">
        <v>605</v>
      </c>
      <c r="I173" s="34" t="s">
        <v>634</v>
      </c>
      <c r="J173" s="34" t="s">
        <v>597</v>
      </c>
      <c r="K173" s="34" t="s">
        <v>598</v>
      </c>
      <c r="L173" s="34" t="s">
        <v>460</v>
      </c>
      <c r="M173" s="15"/>
    </row>
    <row r="174" ht="19.5" spans="1:13">
      <c r="A174" s="34"/>
      <c r="B174" s="34"/>
      <c r="C174" s="35"/>
      <c r="D174" s="34"/>
      <c r="E174" s="36"/>
      <c r="F174" s="34" t="s">
        <v>529</v>
      </c>
      <c r="G174" s="34" t="s">
        <v>631</v>
      </c>
      <c r="H174" s="34" t="s">
        <v>605</v>
      </c>
      <c r="I174" s="34" t="s">
        <v>635</v>
      </c>
      <c r="J174" s="34" t="s">
        <v>597</v>
      </c>
      <c r="K174" s="34" t="s">
        <v>598</v>
      </c>
      <c r="L174" s="34" t="s">
        <v>460</v>
      </c>
      <c r="M174" s="15"/>
    </row>
    <row r="175" ht="19.5" spans="1:13">
      <c r="A175" s="34" t="s">
        <v>592</v>
      </c>
      <c r="B175" s="34" t="s">
        <v>636</v>
      </c>
      <c r="C175" s="35">
        <v>2</v>
      </c>
      <c r="D175" s="34" t="s">
        <v>637</v>
      </c>
      <c r="E175" s="36" t="s">
        <v>473</v>
      </c>
      <c r="F175" s="34" t="s">
        <v>474</v>
      </c>
      <c r="G175" s="34" t="s">
        <v>638</v>
      </c>
      <c r="H175" s="34" t="s">
        <v>607</v>
      </c>
      <c r="I175" s="34" t="s">
        <v>608</v>
      </c>
      <c r="J175" s="34" t="s">
        <v>597</v>
      </c>
      <c r="K175" s="34" t="s">
        <v>598</v>
      </c>
      <c r="L175" s="34" t="s">
        <v>460</v>
      </c>
      <c r="M175" s="15"/>
    </row>
    <row r="176" ht="19.5" spans="1:13">
      <c r="A176" s="34"/>
      <c r="B176" s="34"/>
      <c r="C176" s="35"/>
      <c r="D176" s="34"/>
      <c r="E176" s="36" t="s">
        <v>469</v>
      </c>
      <c r="F176" s="34" t="s">
        <v>529</v>
      </c>
      <c r="G176" s="34" t="s">
        <v>638</v>
      </c>
      <c r="H176" s="34" t="s">
        <v>605</v>
      </c>
      <c r="I176" s="34" t="s">
        <v>611</v>
      </c>
      <c r="J176" s="34" t="s">
        <v>597</v>
      </c>
      <c r="K176" s="34" t="s">
        <v>598</v>
      </c>
      <c r="L176" s="34" t="s">
        <v>460</v>
      </c>
      <c r="M176" s="15"/>
    </row>
    <row r="177" ht="19.5" spans="1:13">
      <c r="A177" s="34"/>
      <c r="B177" s="34"/>
      <c r="C177" s="35"/>
      <c r="D177" s="34"/>
      <c r="E177" s="36"/>
      <c r="F177" s="34" t="s">
        <v>470</v>
      </c>
      <c r="G177" s="34" t="s">
        <v>638</v>
      </c>
      <c r="H177" s="34" t="s">
        <v>605</v>
      </c>
      <c r="I177" s="34" t="s">
        <v>614</v>
      </c>
      <c r="J177" s="34" t="s">
        <v>597</v>
      </c>
      <c r="K177" s="34" t="s">
        <v>598</v>
      </c>
      <c r="L177" s="34" t="s">
        <v>460</v>
      </c>
      <c r="M177" s="15"/>
    </row>
    <row r="178" ht="19.5" spans="1:13">
      <c r="A178" s="34"/>
      <c r="B178" s="34"/>
      <c r="C178" s="35"/>
      <c r="D178" s="34"/>
      <c r="E178" s="36"/>
      <c r="F178" s="34" t="s">
        <v>478</v>
      </c>
      <c r="G178" s="34" t="s">
        <v>638</v>
      </c>
      <c r="H178" s="34" t="s">
        <v>605</v>
      </c>
      <c r="I178" s="34" t="s">
        <v>609</v>
      </c>
      <c r="J178" s="34" t="s">
        <v>597</v>
      </c>
      <c r="K178" s="34" t="s">
        <v>598</v>
      </c>
      <c r="L178" s="34" t="s">
        <v>460</v>
      </c>
      <c r="M178" s="15"/>
    </row>
    <row r="179" ht="19.5" spans="1:13">
      <c r="A179" s="34"/>
      <c r="B179" s="34"/>
      <c r="C179" s="35"/>
      <c r="D179" s="34"/>
      <c r="E179" s="36" t="s">
        <v>456</v>
      </c>
      <c r="F179" s="34" t="s">
        <v>465</v>
      </c>
      <c r="G179" s="34" t="s">
        <v>638</v>
      </c>
      <c r="H179" s="34" t="s">
        <v>603</v>
      </c>
      <c r="I179" s="34" t="s">
        <v>604</v>
      </c>
      <c r="J179" s="34" t="s">
        <v>597</v>
      </c>
      <c r="K179" s="34" t="s">
        <v>598</v>
      </c>
      <c r="L179" s="34" t="s">
        <v>455</v>
      </c>
      <c r="M179" s="15"/>
    </row>
    <row r="180" ht="19.5" spans="1:13">
      <c r="A180" s="34"/>
      <c r="B180" s="34"/>
      <c r="C180" s="35"/>
      <c r="D180" s="34"/>
      <c r="E180" s="36"/>
      <c r="F180" s="34" t="s">
        <v>461</v>
      </c>
      <c r="G180" s="34" t="s">
        <v>638</v>
      </c>
      <c r="H180" s="34" t="s">
        <v>605</v>
      </c>
      <c r="I180" s="34" t="s">
        <v>606</v>
      </c>
      <c r="J180" s="34" t="s">
        <v>597</v>
      </c>
      <c r="K180" s="34" t="s">
        <v>598</v>
      </c>
      <c r="L180" s="34" t="s">
        <v>460</v>
      </c>
      <c r="M180" s="15"/>
    </row>
    <row r="181" ht="19.5" spans="1:13">
      <c r="A181" s="34"/>
      <c r="B181" s="34"/>
      <c r="C181" s="35"/>
      <c r="D181" s="34"/>
      <c r="E181" s="36"/>
      <c r="F181" s="34" t="s">
        <v>457</v>
      </c>
      <c r="G181" s="34" t="s">
        <v>638</v>
      </c>
      <c r="H181" s="34" t="s">
        <v>615</v>
      </c>
      <c r="I181" s="34" t="s">
        <v>616</v>
      </c>
      <c r="J181" s="34" t="s">
        <v>597</v>
      </c>
      <c r="K181" s="34" t="s">
        <v>598</v>
      </c>
      <c r="L181" s="34" t="s">
        <v>455</v>
      </c>
      <c r="M181" s="15"/>
    </row>
    <row r="182" ht="19.5" spans="1:13">
      <c r="A182" s="34"/>
      <c r="B182" s="34"/>
      <c r="C182" s="35"/>
      <c r="D182" s="34"/>
      <c r="E182" s="36" t="s">
        <v>451</v>
      </c>
      <c r="F182" s="34" t="s">
        <v>510</v>
      </c>
      <c r="G182" s="34" t="s">
        <v>638</v>
      </c>
      <c r="H182" s="34" t="s">
        <v>555</v>
      </c>
      <c r="I182" s="34" t="s">
        <v>600</v>
      </c>
      <c r="J182" s="34" t="s">
        <v>597</v>
      </c>
      <c r="K182" s="34" t="s">
        <v>598</v>
      </c>
      <c r="L182" s="34" t="s">
        <v>460</v>
      </c>
      <c r="M182" s="15"/>
    </row>
    <row r="183" ht="19.5" spans="1:13">
      <c r="A183" s="34"/>
      <c r="B183" s="34"/>
      <c r="C183" s="35"/>
      <c r="D183" s="34"/>
      <c r="E183" s="36"/>
      <c r="F183" s="34" t="s">
        <v>452</v>
      </c>
      <c r="G183" s="34" t="s">
        <v>638</v>
      </c>
      <c r="H183" s="34" t="s">
        <v>639</v>
      </c>
      <c r="I183" s="34" t="s">
        <v>619</v>
      </c>
      <c r="J183" s="34" t="s">
        <v>597</v>
      </c>
      <c r="K183" s="34" t="s">
        <v>598</v>
      </c>
      <c r="L183" s="34" t="s">
        <v>455</v>
      </c>
      <c r="M183" s="15"/>
    </row>
    <row r="184" ht="19.5" spans="1:13">
      <c r="A184" s="34"/>
      <c r="B184" s="34"/>
      <c r="C184" s="35"/>
      <c r="D184" s="34"/>
      <c r="E184" s="36"/>
      <c r="F184" s="34" t="s">
        <v>556</v>
      </c>
      <c r="G184" s="34" t="s">
        <v>638</v>
      </c>
      <c r="H184" s="34" t="s">
        <v>555</v>
      </c>
      <c r="I184" s="34" t="s">
        <v>617</v>
      </c>
      <c r="J184" s="34" t="s">
        <v>597</v>
      </c>
      <c r="K184" s="34" t="s">
        <v>598</v>
      </c>
      <c r="L184" s="34" t="s">
        <v>460</v>
      </c>
      <c r="M184" s="15"/>
    </row>
    <row r="185" ht="19.5" spans="1:13">
      <c r="A185" s="4">
        <v>419009</v>
      </c>
      <c r="B185" s="4" t="s">
        <v>640</v>
      </c>
      <c r="C185" s="5">
        <v>5</v>
      </c>
      <c r="D185" s="4" t="s">
        <v>605</v>
      </c>
      <c r="E185" s="37" t="s">
        <v>451</v>
      </c>
      <c r="F185" s="4" t="s">
        <v>452</v>
      </c>
      <c r="G185" s="4" t="s">
        <v>641</v>
      </c>
      <c r="H185" s="4" t="s">
        <v>642</v>
      </c>
      <c r="I185" s="4" t="s">
        <v>640</v>
      </c>
      <c r="J185" s="4" t="s">
        <v>643</v>
      </c>
      <c r="K185" s="4" t="s">
        <v>518</v>
      </c>
      <c r="L185" s="4" t="s">
        <v>644</v>
      </c>
      <c r="M185" s="15"/>
    </row>
    <row r="186" spans="1:13">
      <c r="A186" s="4"/>
      <c r="B186" s="4"/>
      <c r="C186" s="5"/>
      <c r="D186" s="4"/>
      <c r="E186" s="38"/>
      <c r="F186" s="4" t="s">
        <v>556</v>
      </c>
      <c r="G186" s="4" t="s">
        <v>579</v>
      </c>
      <c r="H186" s="4" t="s">
        <v>579</v>
      </c>
      <c r="I186" s="4" t="s">
        <v>579</v>
      </c>
      <c r="J186" s="4" t="s">
        <v>579</v>
      </c>
      <c r="K186" s="4" t="s">
        <v>579</v>
      </c>
      <c r="L186" s="4"/>
      <c r="M186" s="15"/>
    </row>
    <row r="187" ht="19.5" spans="1:13">
      <c r="A187" s="4"/>
      <c r="B187" s="4"/>
      <c r="C187" s="5"/>
      <c r="D187" s="4"/>
      <c r="E187" s="39"/>
      <c r="F187" s="4" t="s">
        <v>510</v>
      </c>
      <c r="G187" s="4" t="s">
        <v>579</v>
      </c>
      <c r="H187" s="4" t="s">
        <v>579</v>
      </c>
      <c r="I187" s="4" t="s">
        <v>579</v>
      </c>
      <c r="J187" s="4" t="s">
        <v>579</v>
      </c>
      <c r="K187" s="4" t="s">
        <v>579</v>
      </c>
      <c r="L187" s="4"/>
      <c r="M187" s="15"/>
    </row>
    <row r="188" ht="19.5" spans="1:13">
      <c r="A188" s="4"/>
      <c r="B188" s="4"/>
      <c r="C188" s="5"/>
      <c r="D188" s="4"/>
      <c r="E188" s="37" t="s">
        <v>456</v>
      </c>
      <c r="F188" s="4" t="s">
        <v>457</v>
      </c>
      <c r="G188" s="4" t="s">
        <v>645</v>
      </c>
      <c r="H188" s="4">
        <v>350</v>
      </c>
      <c r="I188" s="4" t="s">
        <v>646</v>
      </c>
      <c r="J188" s="4" t="s">
        <v>647</v>
      </c>
      <c r="K188" s="4" t="s">
        <v>598</v>
      </c>
      <c r="L188" s="4" t="s">
        <v>648</v>
      </c>
      <c r="M188" s="15"/>
    </row>
    <row r="189" ht="19.5" spans="1:13">
      <c r="A189" s="4"/>
      <c r="B189" s="4"/>
      <c r="C189" s="5"/>
      <c r="D189" s="4"/>
      <c r="E189" s="38"/>
      <c r="F189" s="4" t="s">
        <v>461</v>
      </c>
      <c r="G189" s="4" t="s">
        <v>649</v>
      </c>
      <c r="H189" s="4" t="s">
        <v>650</v>
      </c>
      <c r="I189" s="4" t="s">
        <v>651</v>
      </c>
      <c r="J189" s="4" t="s">
        <v>647</v>
      </c>
      <c r="K189" s="4" t="s">
        <v>476</v>
      </c>
      <c r="L189" s="4" t="s">
        <v>455</v>
      </c>
      <c r="M189" s="15"/>
    </row>
    <row r="190" ht="19.5" spans="1:13">
      <c r="A190" s="4"/>
      <c r="B190" s="4"/>
      <c r="C190" s="5"/>
      <c r="D190" s="4"/>
      <c r="E190" s="39"/>
      <c r="F190" s="4" t="s">
        <v>465</v>
      </c>
      <c r="G190" s="4" t="s">
        <v>582</v>
      </c>
      <c r="H190" s="4" t="s">
        <v>603</v>
      </c>
      <c r="I190" s="4" t="s">
        <v>652</v>
      </c>
      <c r="J190" s="4" t="s">
        <v>647</v>
      </c>
      <c r="K190" s="4" t="s">
        <v>565</v>
      </c>
      <c r="L190" s="4" t="s">
        <v>455</v>
      </c>
      <c r="M190" s="15"/>
    </row>
    <row r="191" spans="1:13">
      <c r="A191" s="4"/>
      <c r="B191" s="4"/>
      <c r="C191" s="5"/>
      <c r="D191" s="4"/>
      <c r="E191" s="37" t="s">
        <v>469</v>
      </c>
      <c r="F191" s="4" t="s">
        <v>478</v>
      </c>
      <c r="G191" s="4" t="s">
        <v>579</v>
      </c>
      <c r="H191" s="4" t="s">
        <v>579</v>
      </c>
      <c r="I191" s="4" t="s">
        <v>579</v>
      </c>
      <c r="J191" s="4" t="s">
        <v>579</v>
      </c>
      <c r="K191" s="4" t="s">
        <v>579</v>
      </c>
      <c r="L191" s="4"/>
      <c r="M191" s="15"/>
    </row>
    <row r="192" ht="19.5" spans="1:13">
      <c r="A192" s="4"/>
      <c r="B192" s="4"/>
      <c r="C192" s="5"/>
      <c r="D192" s="4"/>
      <c r="E192" s="38"/>
      <c r="F192" s="4" t="s">
        <v>470</v>
      </c>
      <c r="G192" s="4" t="s">
        <v>653</v>
      </c>
      <c r="H192" s="4" t="s">
        <v>504</v>
      </c>
      <c r="I192" s="4" t="s">
        <v>653</v>
      </c>
      <c r="J192" s="4" t="s">
        <v>647</v>
      </c>
      <c r="K192" s="4" t="s">
        <v>504</v>
      </c>
      <c r="L192" s="4" t="s">
        <v>460</v>
      </c>
      <c r="M192" s="15"/>
    </row>
    <row r="193" spans="1:13">
      <c r="A193" s="4"/>
      <c r="B193" s="4"/>
      <c r="C193" s="5"/>
      <c r="D193" s="4"/>
      <c r="E193" s="38"/>
      <c r="F193" s="4" t="s">
        <v>529</v>
      </c>
      <c r="G193" s="4" t="s">
        <v>579</v>
      </c>
      <c r="H193" s="4" t="s">
        <v>579</v>
      </c>
      <c r="I193" s="4" t="s">
        <v>579</v>
      </c>
      <c r="J193" s="4" t="s">
        <v>579</v>
      </c>
      <c r="K193" s="4" t="s">
        <v>579</v>
      </c>
      <c r="L193" s="4"/>
      <c r="M193" s="15"/>
    </row>
    <row r="194" ht="19.5" spans="1:13">
      <c r="A194" s="4"/>
      <c r="B194" s="4"/>
      <c r="C194" s="5"/>
      <c r="D194" s="4"/>
      <c r="E194" s="15" t="s">
        <v>473</v>
      </c>
      <c r="F194" s="4" t="s">
        <v>474</v>
      </c>
      <c r="G194" s="4" t="s">
        <v>654</v>
      </c>
      <c r="H194" s="40">
        <v>0.98</v>
      </c>
      <c r="I194" s="4" t="s">
        <v>655</v>
      </c>
      <c r="J194" s="4" t="s">
        <v>643</v>
      </c>
      <c r="K194" s="4" t="s">
        <v>476</v>
      </c>
      <c r="L194" s="4" t="s">
        <v>648</v>
      </c>
      <c r="M194" s="15"/>
    </row>
    <row r="195" spans="1:13">
      <c r="A195" s="4">
        <v>419009</v>
      </c>
      <c r="B195" s="4" t="s">
        <v>656</v>
      </c>
      <c r="C195" s="5">
        <v>26</v>
      </c>
      <c r="D195" s="4" t="s">
        <v>605</v>
      </c>
      <c r="E195" s="37" t="s">
        <v>451</v>
      </c>
      <c r="F195" s="4" t="s">
        <v>452</v>
      </c>
      <c r="G195" s="4" t="s">
        <v>657</v>
      </c>
      <c r="H195" s="4" t="s">
        <v>658</v>
      </c>
      <c r="I195" s="4" t="s">
        <v>656</v>
      </c>
      <c r="J195" s="4" t="s">
        <v>643</v>
      </c>
      <c r="K195" s="4" t="s">
        <v>518</v>
      </c>
      <c r="L195" s="4" t="s">
        <v>644</v>
      </c>
      <c r="M195" s="15"/>
    </row>
    <row r="196" spans="1:13">
      <c r="A196" s="4"/>
      <c r="B196" s="4"/>
      <c r="C196" s="5"/>
      <c r="D196" s="4"/>
      <c r="E196" s="38"/>
      <c r="F196" s="4" t="s">
        <v>556</v>
      </c>
      <c r="G196" s="4" t="s">
        <v>579</v>
      </c>
      <c r="H196" s="4" t="s">
        <v>579</v>
      </c>
      <c r="I196" s="4" t="s">
        <v>579</v>
      </c>
      <c r="J196" s="4" t="s">
        <v>579</v>
      </c>
      <c r="K196" s="4" t="s">
        <v>579</v>
      </c>
      <c r="L196" s="4"/>
      <c r="M196" s="15"/>
    </row>
    <row r="197" ht="19.5" spans="1:13">
      <c r="A197" s="4"/>
      <c r="B197" s="4"/>
      <c r="C197" s="5"/>
      <c r="D197" s="4"/>
      <c r="E197" s="39"/>
      <c r="F197" s="4" t="s">
        <v>510</v>
      </c>
      <c r="G197" s="4" t="s">
        <v>579</v>
      </c>
      <c r="H197" s="4" t="s">
        <v>579</v>
      </c>
      <c r="I197" s="4" t="s">
        <v>579</v>
      </c>
      <c r="J197" s="4" t="s">
        <v>579</v>
      </c>
      <c r="K197" s="4" t="s">
        <v>579</v>
      </c>
      <c r="L197" s="4"/>
      <c r="M197" s="15"/>
    </row>
    <row r="198" ht="19.5" spans="1:13">
      <c r="A198" s="4"/>
      <c r="B198" s="4"/>
      <c r="C198" s="5"/>
      <c r="D198" s="4"/>
      <c r="E198" s="37" t="s">
        <v>456</v>
      </c>
      <c r="F198" s="4" t="s">
        <v>457</v>
      </c>
      <c r="G198" s="4" t="s">
        <v>659</v>
      </c>
      <c r="H198" s="4" t="s">
        <v>660</v>
      </c>
      <c r="I198" s="4" t="s">
        <v>661</v>
      </c>
      <c r="J198" s="4" t="s">
        <v>647</v>
      </c>
      <c r="K198" s="4" t="s">
        <v>662</v>
      </c>
      <c r="L198" s="4" t="s">
        <v>648</v>
      </c>
      <c r="M198" s="15"/>
    </row>
    <row r="199" ht="19.5" spans="1:13">
      <c r="A199" s="4"/>
      <c r="B199" s="4"/>
      <c r="C199" s="5"/>
      <c r="D199" s="4"/>
      <c r="E199" s="38"/>
      <c r="F199" s="4" t="s">
        <v>461</v>
      </c>
      <c r="G199" s="4" t="s">
        <v>649</v>
      </c>
      <c r="H199" s="4" t="s">
        <v>650</v>
      </c>
      <c r="I199" s="4" t="s">
        <v>651</v>
      </c>
      <c r="J199" s="4" t="s">
        <v>647</v>
      </c>
      <c r="K199" s="4" t="s">
        <v>476</v>
      </c>
      <c r="L199" s="4" t="s">
        <v>455</v>
      </c>
      <c r="M199" s="15"/>
    </row>
    <row r="200" ht="19.5" spans="1:13">
      <c r="A200" s="4"/>
      <c r="B200" s="4"/>
      <c r="C200" s="5"/>
      <c r="D200" s="4"/>
      <c r="E200" s="39"/>
      <c r="F200" s="4" t="s">
        <v>465</v>
      </c>
      <c r="G200" s="4" t="s">
        <v>582</v>
      </c>
      <c r="H200" s="4" t="s">
        <v>603</v>
      </c>
      <c r="I200" s="4" t="s">
        <v>652</v>
      </c>
      <c r="J200" s="4" t="s">
        <v>647</v>
      </c>
      <c r="K200" s="4" t="s">
        <v>565</v>
      </c>
      <c r="L200" s="4" t="s">
        <v>455</v>
      </c>
      <c r="M200" s="15"/>
    </row>
    <row r="201" spans="1:13">
      <c r="A201" s="4"/>
      <c r="B201" s="4"/>
      <c r="C201" s="5"/>
      <c r="D201" s="4"/>
      <c r="E201" s="37" t="s">
        <v>469</v>
      </c>
      <c r="F201" s="4" t="s">
        <v>478</v>
      </c>
      <c r="G201" s="4" t="s">
        <v>579</v>
      </c>
      <c r="H201" s="4" t="s">
        <v>579</v>
      </c>
      <c r="I201" s="4" t="s">
        <v>579</v>
      </c>
      <c r="J201" s="4" t="s">
        <v>579</v>
      </c>
      <c r="K201" s="4" t="s">
        <v>579</v>
      </c>
      <c r="L201" s="4"/>
      <c r="M201" s="15"/>
    </row>
    <row r="202" ht="19.5" spans="1:13">
      <c r="A202" s="4"/>
      <c r="B202" s="4"/>
      <c r="C202" s="5"/>
      <c r="D202" s="4"/>
      <c r="E202" s="38"/>
      <c r="F202" s="4" t="s">
        <v>470</v>
      </c>
      <c r="G202" s="4" t="s">
        <v>663</v>
      </c>
      <c r="H202" s="4" t="s">
        <v>662</v>
      </c>
      <c r="I202" s="4" t="s">
        <v>664</v>
      </c>
      <c r="J202" s="4" t="s">
        <v>647</v>
      </c>
      <c r="K202" s="4" t="s">
        <v>504</v>
      </c>
      <c r="L202" s="4" t="s">
        <v>460</v>
      </c>
      <c r="M202" s="15"/>
    </row>
    <row r="203" spans="1:13">
      <c r="A203" s="4"/>
      <c r="B203" s="4"/>
      <c r="C203" s="5"/>
      <c r="D203" s="4"/>
      <c r="E203" s="38"/>
      <c r="F203" s="4" t="s">
        <v>529</v>
      </c>
      <c r="G203" s="4" t="s">
        <v>579</v>
      </c>
      <c r="H203" s="4" t="s">
        <v>579</v>
      </c>
      <c r="I203" s="4" t="s">
        <v>579</v>
      </c>
      <c r="J203" s="4" t="s">
        <v>579</v>
      </c>
      <c r="K203" s="4" t="s">
        <v>579</v>
      </c>
      <c r="L203" s="4"/>
      <c r="M203" s="15"/>
    </row>
    <row r="204" ht="19.5" spans="1:13">
      <c r="A204" s="4"/>
      <c r="B204" s="4"/>
      <c r="C204" s="5"/>
      <c r="D204" s="4"/>
      <c r="E204" s="15" t="s">
        <v>473</v>
      </c>
      <c r="F204" s="4" t="s">
        <v>474</v>
      </c>
      <c r="G204" s="4" t="s">
        <v>654</v>
      </c>
      <c r="H204" s="40">
        <v>0.98</v>
      </c>
      <c r="I204" s="4" t="s">
        <v>655</v>
      </c>
      <c r="J204" s="4" t="s">
        <v>643</v>
      </c>
      <c r="K204" s="4" t="s">
        <v>476</v>
      </c>
      <c r="L204" s="4" t="s">
        <v>648</v>
      </c>
      <c r="M204" s="15"/>
    </row>
    <row r="205" ht="19.5" spans="1:13">
      <c r="A205" s="4">
        <v>419009</v>
      </c>
      <c r="B205" s="4" t="s">
        <v>665</v>
      </c>
      <c r="C205" s="5">
        <v>8</v>
      </c>
      <c r="D205" s="4" t="s">
        <v>605</v>
      </c>
      <c r="E205" s="37" t="s">
        <v>451</v>
      </c>
      <c r="F205" s="4" t="s">
        <v>452</v>
      </c>
      <c r="G205" s="4" t="s">
        <v>665</v>
      </c>
      <c r="H205" s="4" t="s">
        <v>666</v>
      </c>
      <c r="I205" s="4" t="s">
        <v>665</v>
      </c>
      <c r="J205" s="4" t="s">
        <v>643</v>
      </c>
      <c r="K205" s="4" t="s">
        <v>518</v>
      </c>
      <c r="L205" s="4" t="s">
        <v>644</v>
      </c>
      <c r="M205" s="15"/>
    </row>
    <row r="206" spans="1:13">
      <c r="A206" s="4"/>
      <c r="B206" s="4"/>
      <c r="C206" s="5"/>
      <c r="D206" s="4"/>
      <c r="E206" s="38"/>
      <c r="F206" s="4" t="s">
        <v>556</v>
      </c>
      <c r="G206" s="4" t="s">
        <v>579</v>
      </c>
      <c r="H206" s="4" t="s">
        <v>579</v>
      </c>
      <c r="I206" s="4" t="s">
        <v>579</v>
      </c>
      <c r="J206" s="4" t="s">
        <v>579</v>
      </c>
      <c r="K206" s="4" t="s">
        <v>579</v>
      </c>
      <c r="L206" s="4"/>
      <c r="M206" s="15"/>
    </row>
    <row r="207" ht="19.5" spans="1:13">
      <c r="A207" s="4"/>
      <c r="B207" s="4"/>
      <c r="C207" s="5"/>
      <c r="D207" s="4"/>
      <c r="E207" s="39"/>
      <c r="F207" s="4" t="s">
        <v>510</v>
      </c>
      <c r="G207" s="4" t="s">
        <v>579</v>
      </c>
      <c r="H207" s="4" t="s">
        <v>579</v>
      </c>
      <c r="I207" s="4" t="s">
        <v>579</v>
      </c>
      <c r="J207" s="4" t="s">
        <v>579</v>
      </c>
      <c r="K207" s="4" t="s">
        <v>579</v>
      </c>
      <c r="L207" s="4"/>
      <c r="M207" s="15"/>
    </row>
    <row r="208" ht="19.5" spans="1:13">
      <c r="A208" s="4"/>
      <c r="B208" s="4"/>
      <c r="C208" s="5"/>
      <c r="D208" s="4"/>
      <c r="E208" s="37" t="s">
        <v>456</v>
      </c>
      <c r="F208" s="4" t="s">
        <v>457</v>
      </c>
      <c r="G208" s="4" t="s">
        <v>667</v>
      </c>
      <c r="H208" s="4">
        <v>800</v>
      </c>
      <c r="I208" s="4" t="s">
        <v>668</v>
      </c>
      <c r="J208" s="4" t="s">
        <v>647</v>
      </c>
      <c r="K208" s="4" t="s">
        <v>542</v>
      </c>
      <c r="L208" s="4" t="s">
        <v>648</v>
      </c>
      <c r="M208" s="15"/>
    </row>
    <row r="209" ht="19.5" spans="1:13">
      <c r="A209" s="4"/>
      <c r="B209" s="4"/>
      <c r="C209" s="5"/>
      <c r="D209" s="4"/>
      <c r="E209" s="38"/>
      <c r="F209" s="4" t="s">
        <v>461</v>
      </c>
      <c r="G209" s="4" t="s">
        <v>649</v>
      </c>
      <c r="H209" s="4" t="s">
        <v>650</v>
      </c>
      <c r="I209" s="4" t="s">
        <v>651</v>
      </c>
      <c r="J209" s="4" t="s">
        <v>647</v>
      </c>
      <c r="K209" s="4" t="s">
        <v>476</v>
      </c>
      <c r="L209" s="4" t="s">
        <v>455</v>
      </c>
      <c r="M209" s="15"/>
    </row>
    <row r="210" ht="19.5" spans="1:13">
      <c r="A210" s="4"/>
      <c r="B210" s="4"/>
      <c r="C210" s="5"/>
      <c r="D210" s="4"/>
      <c r="E210" s="39"/>
      <c r="F210" s="4" t="s">
        <v>465</v>
      </c>
      <c r="G210" s="4" t="s">
        <v>582</v>
      </c>
      <c r="H210" s="4" t="s">
        <v>603</v>
      </c>
      <c r="I210" s="4" t="s">
        <v>652</v>
      </c>
      <c r="J210" s="4" t="s">
        <v>647</v>
      </c>
      <c r="K210" s="4" t="s">
        <v>565</v>
      </c>
      <c r="L210" s="4" t="s">
        <v>455</v>
      </c>
      <c r="M210" s="15"/>
    </row>
    <row r="211" spans="1:13">
      <c r="A211" s="4"/>
      <c r="B211" s="4"/>
      <c r="C211" s="5"/>
      <c r="D211" s="4"/>
      <c r="E211" s="37" t="s">
        <v>469</v>
      </c>
      <c r="F211" s="4" t="s">
        <v>478</v>
      </c>
      <c r="G211" s="4" t="s">
        <v>579</v>
      </c>
      <c r="H211" s="4" t="s">
        <v>579</v>
      </c>
      <c r="I211" s="4" t="s">
        <v>579</v>
      </c>
      <c r="J211" s="4" t="s">
        <v>579</v>
      </c>
      <c r="K211" s="4" t="s">
        <v>579</v>
      </c>
      <c r="L211" s="4"/>
      <c r="M211" s="15"/>
    </row>
    <row r="212" ht="19.5" spans="1:13">
      <c r="A212" s="4"/>
      <c r="B212" s="4"/>
      <c r="C212" s="5"/>
      <c r="D212" s="4"/>
      <c r="E212" s="38"/>
      <c r="F212" s="4" t="s">
        <v>470</v>
      </c>
      <c r="G212" s="4" t="s">
        <v>669</v>
      </c>
      <c r="H212" s="4" t="s">
        <v>525</v>
      </c>
      <c r="I212" s="4" t="s">
        <v>670</v>
      </c>
      <c r="J212" s="4" t="s">
        <v>647</v>
      </c>
      <c r="K212" s="4"/>
      <c r="L212" s="4" t="s">
        <v>460</v>
      </c>
      <c r="M212" s="15"/>
    </row>
    <row r="213" spans="1:13">
      <c r="A213" s="4"/>
      <c r="B213" s="4"/>
      <c r="C213" s="5"/>
      <c r="D213" s="4"/>
      <c r="E213" s="38"/>
      <c r="F213" s="4" t="s">
        <v>529</v>
      </c>
      <c r="G213" s="4" t="s">
        <v>579</v>
      </c>
      <c r="H213" s="4" t="s">
        <v>579</v>
      </c>
      <c r="I213" s="4" t="s">
        <v>579</v>
      </c>
      <c r="J213" s="4" t="s">
        <v>579</v>
      </c>
      <c r="K213" s="4" t="s">
        <v>579</v>
      </c>
      <c r="L213" s="4"/>
      <c r="M213" s="15"/>
    </row>
    <row r="214" ht="19.5" spans="1:13">
      <c r="A214" s="4"/>
      <c r="B214" s="4"/>
      <c r="C214" s="5"/>
      <c r="D214" s="4"/>
      <c r="E214" s="15" t="s">
        <v>473</v>
      </c>
      <c r="F214" s="4" t="s">
        <v>474</v>
      </c>
      <c r="G214" s="4" t="s">
        <v>654</v>
      </c>
      <c r="H214" s="40">
        <v>0.98</v>
      </c>
      <c r="I214" s="4" t="s">
        <v>655</v>
      </c>
      <c r="J214" s="4" t="s">
        <v>643</v>
      </c>
      <c r="K214" s="4" t="s">
        <v>476</v>
      </c>
      <c r="L214" s="4" t="s">
        <v>648</v>
      </c>
      <c r="M214" s="15"/>
    </row>
    <row r="215" ht="29.25" spans="1:13">
      <c r="A215" s="4">
        <v>219009</v>
      </c>
      <c r="B215" s="4" t="s">
        <v>671</v>
      </c>
      <c r="C215" s="5">
        <v>15</v>
      </c>
      <c r="D215" s="4" t="s">
        <v>605</v>
      </c>
      <c r="E215" s="37" t="s">
        <v>451</v>
      </c>
      <c r="F215" s="4" t="s">
        <v>452</v>
      </c>
      <c r="G215" s="4" t="s">
        <v>671</v>
      </c>
      <c r="H215" s="4" t="s">
        <v>672</v>
      </c>
      <c r="I215" s="4" t="s">
        <v>673</v>
      </c>
      <c r="J215" s="4" t="s">
        <v>643</v>
      </c>
      <c r="K215" s="4" t="s">
        <v>518</v>
      </c>
      <c r="L215" s="4" t="s">
        <v>644</v>
      </c>
      <c r="M215" s="15"/>
    </row>
    <row r="216" spans="1:13">
      <c r="A216" s="4"/>
      <c r="B216" s="4"/>
      <c r="C216" s="5"/>
      <c r="D216" s="4"/>
      <c r="E216" s="38"/>
      <c r="F216" s="4" t="s">
        <v>556</v>
      </c>
      <c r="G216" s="4" t="s">
        <v>579</v>
      </c>
      <c r="H216" s="4" t="s">
        <v>579</v>
      </c>
      <c r="I216" s="4" t="s">
        <v>579</v>
      </c>
      <c r="J216" s="4" t="s">
        <v>579</v>
      </c>
      <c r="K216" s="4" t="s">
        <v>579</v>
      </c>
      <c r="L216" s="4"/>
      <c r="M216" s="15"/>
    </row>
    <row r="217" ht="19.5" spans="1:13">
      <c r="A217" s="4"/>
      <c r="B217" s="4"/>
      <c r="C217" s="5"/>
      <c r="D217" s="4"/>
      <c r="E217" s="39"/>
      <c r="F217" s="4" t="s">
        <v>510</v>
      </c>
      <c r="G217" s="4" t="s">
        <v>579</v>
      </c>
      <c r="H217" s="4" t="s">
        <v>579</v>
      </c>
      <c r="I217" s="4" t="s">
        <v>579</v>
      </c>
      <c r="J217" s="4" t="s">
        <v>579</v>
      </c>
      <c r="K217" s="4" t="s">
        <v>579</v>
      </c>
      <c r="L217" s="4"/>
      <c r="M217" s="15"/>
    </row>
    <row r="218" ht="29.25" spans="1:13">
      <c r="A218" s="4"/>
      <c r="B218" s="4"/>
      <c r="C218" s="5"/>
      <c r="D218" s="4"/>
      <c r="E218" s="37" t="s">
        <v>456</v>
      </c>
      <c r="F218" s="4" t="s">
        <v>457</v>
      </c>
      <c r="G218" s="4" t="s">
        <v>671</v>
      </c>
      <c r="H218" s="4" t="s">
        <v>674</v>
      </c>
      <c r="I218" s="4" t="s">
        <v>675</v>
      </c>
      <c r="J218" s="4" t="s">
        <v>643</v>
      </c>
      <c r="K218" s="4" t="s">
        <v>676</v>
      </c>
      <c r="L218" s="4" t="s">
        <v>648</v>
      </c>
      <c r="M218" s="15"/>
    </row>
    <row r="219" ht="19.5" spans="1:13">
      <c r="A219" s="4"/>
      <c r="B219" s="4"/>
      <c r="C219" s="5"/>
      <c r="D219" s="4"/>
      <c r="E219" s="38"/>
      <c r="F219" s="4" t="s">
        <v>461</v>
      </c>
      <c r="G219" s="4" t="s">
        <v>649</v>
      </c>
      <c r="H219" s="4" t="s">
        <v>650</v>
      </c>
      <c r="I219" s="4" t="s">
        <v>651</v>
      </c>
      <c r="J219" s="4" t="s">
        <v>647</v>
      </c>
      <c r="K219" s="4" t="s">
        <v>476</v>
      </c>
      <c r="L219" s="4" t="s">
        <v>455</v>
      </c>
      <c r="M219" s="15"/>
    </row>
    <row r="220" ht="19.5" spans="1:13">
      <c r="A220" s="4"/>
      <c r="B220" s="4"/>
      <c r="C220" s="5"/>
      <c r="D220" s="4"/>
      <c r="E220" s="39"/>
      <c r="F220" s="4" t="s">
        <v>465</v>
      </c>
      <c r="G220" s="4" t="s">
        <v>582</v>
      </c>
      <c r="H220" s="4" t="s">
        <v>603</v>
      </c>
      <c r="I220" s="4" t="s">
        <v>652</v>
      </c>
      <c r="J220" s="4" t="s">
        <v>647</v>
      </c>
      <c r="K220" s="4" t="s">
        <v>565</v>
      </c>
      <c r="L220" s="4" t="s">
        <v>455</v>
      </c>
      <c r="M220" s="15"/>
    </row>
    <row r="221" spans="1:13">
      <c r="A221" s="4"/>
      <c r="B221" s="4"/>
      <c r="C221" s="5"/>
      <c r="D221" s="4"/>
      <c r="E221" s="37" t="s">
        <v>469</v>
      </c>
      <c r="F221" s="4" t="s">
        <v>478</v>
      </c>
      <c r="G221" s="4" t="s">
        <v>677</v>
      </c>
      <c r="H221" s="4" t="s">
        <v>676</v>
      </c>
      <c r="I221" s="4" t="s">
        <v>678</v>
      </c>
      <c r="J221" s="4" t="s">
        <v>643</v>
      </c>
      <c r="K221" s="4" t="s">
        <v>676</v>
      </c>
      <c r="L221" s="4" t="s">
        <v>460</v>
      </c>
      <c r="M221" s="15"/>
    </row>
    <row r="222" spans="1:13">
      <c r="A222" s="4"/>
      <c r="B222" s="4"/>
      <c r="C222" s="5"/>
      <c r="D222" s="4"/>
      <c r="E222" s="38"/>
      <c r="F222" s="4" t="s">
        <v>470</v>
      </c>
      <c r="G222" s="4" t="s">
        <v>679</v>
      </c>
      <c r="H222" s="4" t="s">
        <v>525</v>
      </c>
      <c r="I222" s="4" t="s">
        <v>548</v>
      </c>
      <c r="J222" s="4" t="s">
        <v>643</v>
      </c>
      <c r="K222" s="4"/>
      <c r="L222" s="4" t="s">
        <v>460</v>
      </c>
      <c r="M222" s="15"/>
    </row>
    <row r="223" spans="1:13">
      <c r="A223" s="4"/>
      <c r="B223" s="4"/>
      <c r="C223" s="5"/>
      <c r="D223" s="4"/>
      <c r="E223" s="38"/>
      <c r="F223" s="4" t="s">
        <v>529</v>
      </c>
      <c r="G223" s="4" t="s">
        <v>579</v>
      </c>
      <c r="H223" s="4" t="s">
        <v>579</v>
      </c>
      <c r="I223" s="4" t="s">
        <v>579</v>
      </c>
      <c r="J223" s="4" t="s">
        <v>579</v>
      </c>
      <c r="K223" s="4" t="s">
        <v>579</v>
      </c>
      <c r="L223" s="4"/>
      <c r="M223" s="15"/>
    </row>
    <row r="224" ht="19.5" spans="1:13">
      <c r="A224" s="4"/>
      <c r="B224" s="4"/>
      <c r="C224" s="5"/>
      <c r="D224" s="4"/>
      <c r="E224" s="15" t="s">
        <v>473</v>
      </c>
      <c r="F224" s="4" t="s">
        <v>474</v>
      </c>
      <c r="G224" s="4" t="s">
        <v>654</v>
      </c>
      <c r="H224" s="40">
        <v>0.98</v>
      </c>
      <c r="I224" s="4" t="s">
        <v>655</v>
      </c>
      <c r="J224" s="4" t="s">
        <v>643</v>
      </c>
      <c r="K224" s="4" t="s">
        <v>476</v>
      </c>
      <c r="L224" s="4" t="s">
        <v>648</v>
      </c>
      <c r="M224" s="15"/>
    </row>
    <row r="225" ht="19.5" spans="1:13">
      <c r="A225" s="4">
        <v>219009</v>
      </c>
      <c r="B225" s="4" t="s">
        <v>680</v>
      </c>
      <c r="C225" s="5">
        <v>18.33</v>
      </c>
      <c r="D225" s="4" t="s">
        <v>605</v>
      </c>
      <c r="E225" s="37" t="s">
        <v>451</v>
      </c>
      <c r="F225" s="4" t="s">
        <v>452</v>
      </c>
      <c r="G225" s="4" t="s">
        <v>680</v>
      </c>
      <c r="H225" s="4" t="s">
        <v>681</v>
      </c>
      <c r="I225" s="4" t="s">
        <v>435</v>
      </c>
      <c r="J225" s="4" t="s">
        <v>643</v>
      </c>
      <c r="K225" s="4" t="s">
        <v>518</v>
      </c>
      <c r="L225" s="4" t="s">
        <v>644</v>
      </c>
      <c r="M225" s="15"/>
    </row>
    <row r="226" spans="1:13">
      <c r="A226" s="4"/>
      <c r="B226" s="4"/>
      <c r="C226" s="5"/>
      <c r="D226" s="4"/>
      <c r="E226" s="38"/>
      <c r="F226" s="4" t="s">
        <v>556</v>
      </c>
      <c r="G226" s="4" t="s">
        <v>579</v>
      </c>
      <c r="H226" s="4" t="s">
        <v>579</v>
      </c>
      <c r="I226" s="4" t="s">
        <v>579</v>
      </c>
      <c r="J226" s="4" t="s">
        <v>579</v>
      </c>
      <c r="K226" s="4" t="s">
        <v>579</v>
      </c>
      <c r="L226" s="4"/>
      <c r="M226" s="15"/>
    </row>
    <row r="227" ht="19.5" spans="1:13">
      <c r="A227" s="4"/>
      <c r="B227" s="4"/>
      <c r="C227" s="5"/>
      <c r="D227" s="4"/>
      <c r="E227" s="39"/>
      <c r="F227" s="4" t="s">
        <v>510</v>
      </c>
      <c r="G227" s="4" t="s">
        <v>579</v>
      </c>
      <c r="H227" s="4" t="s">
        <v>579</v>
      </c>
      <c r="I227" s="4" t="s">
        <v>579</v>
      </c>
      <c r="J227" s="4" t="s">
        <v>579</v>
      </c>
      <c r="K227" s="4" t="s">
        <v>579</v>
      </c>
      <c r="L227" s="4"/>
      <c r="M227" s="15"/>
    </row>
    <row r="228" ht="19.5" spans="1:13">
      <c r="A228" s="4"/>
      <c r="B228" s="4"/>
      <c r="C228" s="5"/>
      <c r="D228" s="4"/>
      <c r="E228" s="37" t="s">
        <v>456</v>
      </c>
      <c r="F228" s="4" t="s">
        <v>457</v>
      </c>
      <c r="G228" s="4" t="s">
        <v>667</v>
      </c>
      <c r="H228" s="4">
        <v>1200</v>
      </c>
      <c r="I228" s="4" t="s">
        <v>667</v>
      </c>
      <c r="J228" s="4" t="s">
        <v>643</v>
      </c>
      <c r="K228" s="4" t="s">
        <v>682</v>
      </c>
      <c r="L228" s="4" t="s">
        <v>648</v>
      </c>
      <c r="M228" s="15"/>
    </row>
    <row r="229" ht="19.5" spans="1:13">
      <c r="A229" s="4"/>
      <c r="B229" s="4"/>
      <c r="C229" s="5"/>
      <c r="D229" s="4"/>
      <c r="E229" s="38"/>
      <c r="F229" s="4" t="s">
        <v>461</v>
      </c>
      <c r="G229" s="4" t="s">
        <v>649</v>
      </c>
      <c r="H229" s="4" t="s">
        <v>650</v>
      </c>
      <c r="I229" s="4" t="s">
        <v>651</v>
      </c>
      <c r="J229" s="4" t="s">
        <v>647</v>
      </c>
      <c r="K229" s="4" t="s">
        <v>476</v>
      </c>
      <c r="L229" s="4" t="s">
        <v>455</v>
      </c>
      <c r="M229" s="15"/>
    </row>
    <row r="230" ht="19.5" spans="1:13">
      <c r="A230" s="4"/>
      <c r="B230" s="4"/>
      <c r="C230" s="5"/>
      <c r="D230" s="4"/>
      <c r="E230" s="39"/>
      <c r="F230" s="4" t="s">
        <v>465</v>
      </c>
      <c r="G230" s="4" t="s">
        <v>582</v>
      </c>
      <c r="H230" s="4" t="s">
        <v>603</v>
      </c>
      <c r="I230" s="4" t="s">
        <v>652</v>
      </c>
      <c r="J230" s="4" t="s">
        <v>647</v>
      </c>
      <c r="K230" s="4" t="s">
        <v>565</v>
      </c>
      <c r="L230" s="4" t="s">
        <v>455</v>
      </c>
      <c r="M230" s="15"/>
    </row>
    <row r="231" spans="1:13">
      <c r="A231" s="4"/>
      <c r="B231" s="4"/>
      <c r="C231" s="5"/>
      <c r="D231" s="4"/>
      <c r="E231" s="37" t="s">
        <v>469</v>
      </c>
      <c r="F231" s="4" t="s">
        <v>478</v>
      </c>
      <c r="G231" s="4" t="s">
        <v>677</v>
      </c>
      <c r="H231" s="4" t="s">
        <v>676</v>
      </c>
      <c r="I231" s="4" t="s">
        <v>678</v>
      </c>
      <c r="J231" s="4" t="s">
        <v>643</v>
      </c>
      <c r="K231" s="4" t="s">
        <v>676</v>
      </c>
      <c r="L231" s="4" t="s">
        <v>460</v>
      </c>
      <c r="M231" s="15"/>
    </row>
    <row r="232" spans="1:13">
      <c r="A232" s="4"/>
      <c r="B232" s="4"/>
      <c r="C232" s="5"/>
      <c r="D232" s="4"/>
      <c r="E232" s="38"/>
      <c r="F232" s="4" t="s">
        <v>470</v>
      </c>
      <c r="G232" s="4" t="s">
        <v>679</v>
      </c>
      <c r="H232" s="4" t="s">
        <v>525</v>
      </c>
      <c r="I232" s="4" t="s">
        <v>548</v>
      </c>
      <c r="J232" s="4" t="s">
        <v>643</v>
      </c>
      <c r="K232" s="4"/>
      <c r="L232" s="4" t="s">
        <v>460</v>
      </c>
      <c r="M232" s="15"/>
    </row>
    <row r="233" spans="1:13">
      <c r="A233" s="4"/>
      <c r="B233" s="4"/>
      <c r="C233" s="5"/>
      <c r="D233" s="4"/>
      <c r="E233" s="38"/>
      <c r="F233" s="4" t="s">
        <v>529</v>
      </c>
      <c r="G233" s="4" t="s">
        <v>579</v>
      </c>
      <c r="H233" s="4" t="s">
        <v>579</v>
      </c>
      <c r="I233" s="4" t="s">
        <v>579</v>
      </c>
      <c r="J233" s="4" t="s">
        <v>579</v>
      </c>
      <c r="K233" s="4" t="s">
        <v>579</v>
      </c>
      <c r="L233" s="4"/>
      <c r="M233" s="15"/>
    </row>
    <row r="234" ht="19.5" spans="1:13">
      <c r="A234" s="4"/>
      <c r="B234" s="4"/>
      <c r="C234" s="5"/>
      <c r="D234" s="4"/>
      <c r="E234" s="15" t="s">
        <v>473</v>
      </c>
      <c r="F234" s="4" t="s">
        <v>474</v>
      </c>
      <c r="G234" s="4" t="s">
        <v>654</v>
      </c>
      <c r="H234" s="40">
        <v>0.98</v>
      </c>
      <c r="I234" s="4" t="s">
        <v>655</v>
      </c>
      <c r="J234" s="4" t="s">
        <v>643</v>
      </c>
      <c r="K234" s="4" t="s">
        <v>476</v>
      </c>
      <c r="L234" s="4" t="s">
        <v>648</v>
      </c>
      <c r="M234" s="4"/>
    </row>
  </sheetData>
  <mergeCells count="181">
    <mergeCell ref="C2:M2"/>
    <mergeCell ref="A3:K3"/>
    <mergeCell ref="L3:M3"/>
    <mergeCell ref="E4:M4"/>
    <mergeCell ref="A4:A5"/>
    <mergeCell ref="A7:A12"/>
    <mergeCell ref="A13:A18"/>
    <mergeCell ref="A19:A24"/>
    <mergeCell ref="A25:A30"/>
    <mergeCell ref="A31:A36"/>
    <mergeCell ref="A37:A42"/>
    <mergeCell ref="A43:A48"/>
    <mergeCell ref="A49:A54"/>
    <mergeCell ref="A55:A61"/>
    <mergeCell ref="A62:A68"/>
    <mergeCell ref="A69:A76"/>
    <mergeCell ref="A77:A83"/>
    <mergeCell ref="A84:A90"/>
    <mergeCell ref="A91:A97"/>
    <mergeCell ref="A98:A104"/>
    <mergeCell ref="A105:A114"/>
    <mergeCell ref="A115:A124"/>
    <mergeCell ref="A125:A134"/>
    <mergeCell ref="A135:A144"/>
    <mergeCell ref="A145:A154"/>
    <mergeCell ref="A155:A164"/>
    <mergeCell ref="A165:A174"/>
    <mergeCell ref="A175:A184"/>
    <mergeCell ref="A185:A194"/>
    <mergeCell ref="A195:A204"/>
    <mergeCell ref="A205:A214"/>
    <mergeCell ref="A215:A224"/>
    <mergeCell ref="A225:A234"/>
    <mergeCell ref="B4:B5"/>
    <mergeCell ref="B7:B12"/>
    <mergeCell ref="B13:B18"/>
    <mergeCell ref="B19:B24"/>
    <mergeCell ref="B25:B30"/>
    <mergeCell ref="B31:B36"/>
    <mergeCell ref="B37:B42"/>
    <mergeCell ref="B43:B48"/>
    <mergeCell ref="B49:B54"/>
    <mergeCell ref="B55:B61"/>
    <mergeCell ref="B62:B68"/>
    <mergeCell ref="B69:B76"/>
    <mergeCell ref="B77:B83"/>
    <mergeCell ref="B84:B90"/>
    <mergeCell ref="B91:B97"/>
    <mergeCell ref="B98:B104"/>
    <mergeCell ref="B105:B114"/>
    <mergeCell ref="B115:B124"/>
    <mergeCell ref="B125:B134"/>
    <mergeCell ref="B135:B144"/>
    <mergeCell ref="B145:B154"/>
    <mergeCell ref="B155:B164"/>
    <mergeCell ref="B165:B174"/>
    <mergeCell ref="B175:B184"/>
    <mergeCell ref="B185:B194"/>
    <mergeCell ref="B195:B204"/>
    <mergeCell ref="B205:B214"/>
    <mergeCell ref="B215:B224"/>
    <mergeCell ref="B225:B234"/>
    <mergeCell ref="C4:C5"/>
    <mergeCell ref="C7:C12"/>
    <mergeCell ref="C13:C18"/>
    <mergeCell ref="C19:C24"/>
    <mergeCell ref="C25:C30"/>
    <mergeCell ref="C31:C36"/>
    <mergeCell ref="C37:C42"/>
    <mergeCell ref="C43:C48"/>
    <mergeCell ref="C49:C54"/>
    <mergeCell ref="C55:C61"/>
    <mergeCell ref="C62:C68"/>
    <mergeCell ref="C69:C76"/>
    <mergeCell ref="C77:C83"/>
    <mergeCell ref="C84:C90"/>
    <mergeCell ref="C91:C97"/>
    <mergeCell ref="C98:C104"/>
    <mergeCell ref="C105:C114"/>
    <mergeCell ref="C115:C124"/>
    <mergeCell ref="C125:C134"/>
    <mergeCell ref="C135:C144"/>
    <mergeCell ref="C145:C154"/>
    <mergeCell ref="C155:C164"/>
    <mergeCell ref="C165:C174"/>
    <mergeCell ref="C175:C184"/>
    <mergeCell ref="C185:C194"/>
    <mergeCell ref="C195:C204"/>
    <mergeCell ref="C205:C214"/>
    <mergeCell ref="C215:C224"/>
    <mergeCell ref="C225:C234"/>
    <mergeCell ref="D4:D5"/>
    <mergeCell ref="D7:D12"/>
    <mergeCell ref="D13:D18"/>
    <mergeCell ref="D19:D24"/>
    <mergeCell ref="D25:D30"/>
    <mergeCell ref="D31:D36"/>
    <mergeCell ref="D37:D42"/>
    <mergeCell ref="D43:D48"/>
    <mergeCell ref="D49:D54"/>
    <mergeCell ref="D55:D61"/>
    <mergeCell ref="D62:D68"/>
    <mergeCell ref="D69:D76"/>
    <mergeCell ref="D77:D83"/>
    <mergeCell ref="D84:D90"/>
    <mergeCell ref="D91:D97"/>
    <mergeCell ref="D98:D104"/>
    <mergeCell ref="D105:D114"/>
    <mergeCell ref="D115:D124"/>
    <mergeCell ref="D125:D134"/>
    <mergeCell ref="D135:D144"/>
    <mergeCell ref="D145:D154"/>
    <mergeCell ref="D155:D164"/>
    <mergeCell ref="D165:D174"/>
    <mergeCell ref="D175:D184"/>
    <mergeCell ref="D185:D194"/>
    <mergeCell ref="D195:D204"/>
    <mergeCell ref="D205:D214"/>
    <mergeCell ref="D215:D224"/>
    <mergeCell ref="D225:D234"/>
    <mergeCell ref="E8:E10"/>
    <mergeCell ref="E15:E17"/>
    <mergeCell ref="E21:E23"/>
    <mergeCell ref="E26:E28"/>
    <mergeCell ref="E33:E35"/>
    <mergeCell ref="E39:E41"/>
    <mergeCell ref="E45:E47"/>
    <mergeCell ref="E51:E53"/>
    <mergeCell ref="E56:E58"/>
    <mergeCell ref="E59:E60"/>
    <mergeCell ref="E63:E65"/>
    <mergeCell ref="E66:E67"/>
    <mergeCell ref="E70:E72"/>
    <mergeCell ref="E73:E75"/>
    <mergeCell ref="E78:E80"/>
    <mergeCell ref="E81:E82"/>
    <mergeCell ref="E85:E87"/>
    <mergeCell ref="E88:E89"/>
    <mergeCell ref="E92:E94"/>
    <mergeCell ref="E95:E96"/>
    <mergeCell ref="E99:E101"/>
    <mergeCell ref="E102:E103"/>
    <mergeCell ref="E105:E107"/>
    <mergeCell ref="E108:E110"/>
    <mergeCell ref="E112:E114"/>
    <mergeCell ref="E115:E117"/>
    <mergeCell ref="E118:E120"/>
    <mergeCell ref="E122:E124"/>
    <mergeCell ref="E125:E127"/>
    <mergeCell ref="E128:E130"/>
    <mergeCell ref="E132:E134"/>
    <mergeCell ref="E135:E137"/>
    <mergeCell ref="E139:E141"/>
    <mergeCell ref="E142:E144"/>
    <mergeCell ref="E145:E147"/>
    <mergeCell ref="E148:E150"/>
    <mergeCell ref="E152:E154"/>
    <mergeCell ref="E155:E157"/>
    <mergeCell ref="E158:E160"/>
    <mergeCell ref="E161:E163"/>
    <mergeCell ref="E165:E167"/>
    <mergeCell ref="E168:E170"/>
    <mergeCell ref="E172:E174"/>
    <mergeCell ref="E176:E178"/>
    <mergeCell ref="E179:E181"/>
    <mergeCell ref="E182:E184"/>
    <mergeCell ref="E185:E187"/>
    <mergeCell ref="E188:E190"/>
    <mergeCell ref="E191:E193"/>
    <mergeCell ref="E195:E197"/>
    <mergeCell ref="E198:E200"/>
    <mergeCell ref="E201:E203"/>
    <mergeCell ref="E205:E207"/>
    <mergeCell ref="E208:E210"/>
    <mergeCell ref="E211:E213"/>
    <mergeCell ref="E215:E217"/>
    <mergeCell ref="E218:E220"/>
    <mergeCell ref="E221:E223"/>
    <mergeCell ref="E225:E227"/>
    <mergeCell ref="E228:E230"/>
    <mergeCell ref="E231:E23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opLeftCell="C1" workbookViewId="0">
      <selection activeCell="A2" sqref="A2:R2"/>
    </sheetView>
  </sheetViews>
  <sheetFormatPr defaultColWidth="10" defaultRowHeight="13.5"/>
  <cols>
    <col min="1" max="1" width="6.25" customWidth="1"/>
    <col min="2" max="2" width="13.3833333333333" customWidth="1"/>
    <col min="3" max="3" width="8.38333333333333" customWidth="1"/>
    <col min="4" max="4" width="10.5" customWidth="1"/>
    <col min="5" max="6" width="9.75" customWidth="1"/>
    <col min="7" max="7" width="9.88333333333333" customWidth="1"/>
    <col min="8" max="9" width="8.25" customWidth="1"/>
    <col min="10" max="10" width="33.6333333333333" customWidth="1"/>
    <col min="11" max="11" width="7" customWidth="1"/>
    <col min="12" max="12" width="11.1333333333333" customWidth="1"/>
    <col min="13" max="16" width="9.75" customWidth="1"/>
    <col min="17" max="17" width="24.3833333333333" customWidth="1"/>
    <col min="18" max="18" width="15.75" customWidth="1"/>
  </cols>
  <sheetData>
    <row r="1" spans="18:18">
      <c r="R1" s="9" t="s">
        <v>683</v>
      </c>
    </row>
    <row r="2" ht="42.2" customHeight="1" spans="1:18">
      <c r="A2" s="1" t="s">
        <v>684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3.2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0" t="s">
        <v>31</v>
      </c>
      <c r="R3" s="10"/>
    </row>
    <row r="4" ht="21.6" customHeight="1" spans="1:18">
      <c r="A4" s="3" t="s">
        <v>372</v>
      </c>
      <c r="B4" s="3" t="s">
        <v>373</v>
      </c>
      <c r="C4" s="3" t="s">
        <v>685</v>
      </c>
      <c r="D4" s="3"/>
      <c r="E4" s="3"/>
      <c r="F4" s="3"/>
      <c r="G4" s="3"/>
      <c r="H4" s="3"/>
      <c r="I4" s="3"/>
      <c r="J4" s="3" t="s">
        <v>686</v>
      </c>
      <c r="K4" s="3" t="s">
        <v>687</v>
      </c>
      <c r="L4" s="3"/>
      <c r="M4" s="3"/>
      <c r="N4" s="3"/>
      <c r="O4" s="3"/>
      <c r="P4" s="3"/>
      <c r="Q4" s="3"/>
      <c r="R4" s="3"/>
    </row>
    <row r="5" ht="23.25" customHeight="1" spans="1:18">
      <c r="A5" s="3"/>
      <c r="B5" s="3"/>
      <c r="C5" s="3" t="s">
        <v>438</v>
      </c>
      <c r="D5" s="3" t="s">
        <v>688</v>
      </c>
      <c r="E5" s="3"/>
      <c r="F5" s="3"/>
      <c r="G5" s="3"/>
      <c r="H5" s="3" t="s">
        <v>689</v>
      </c>
      <c r="I5" s="3"/>
      <c r="J5" s="3"/>
      <c r="K5" s="3"/>
      <c r="L5" s="3"/>
      <c r="M5" s="3"/>
      <c r="N5" s="3"/>
      <c r="O5" s="3"/>
      <c r="P5" s="3"/>
      <c r="Q5" s="3"/>
      <c r="R5" s="3"/>
    </row>
    <row r="6" ht="31.15" customHeight="1" spans="1:18">
      <c r="A6" s="3"/>
      <c r="B6" s="3"/>
      <c r="C6" s="3"/>
      <c r="D6" s="3" t="s">
        <v>138</v>
      </c>
      <c r="E6" s="3" t="s">
        <v>690</v>
      </c>
      <c r="F6" s="3" t="s">
        <v>142</v>
      </c>
      <c r="G6" s="3" t="s">
        <v>691</v>
      </c>
      <c r="H6" s="3" t="s">
        <v>159</v>
      </c>
      <c r="I6" s="3" t="s">
        <v>160</v>
      </c>
      <c r="J6" s="3"/>
      <c r="K6" s="3" t="s">
        <v>441</v>
      </c>
      <c r="L6" s="3" t="s">
        <v>442</v>
      </c>
      <c r="M6" s="3" t="s">
        <v>443</v>
      </c>
      <c r="N6" s="3" t="s">
        <v>448</v>
      </c>
      <c r="O6" s="3" t="s">
        <v>444</v>
      </c>
      <c r="P6" s="3" t="s">
        <v>692</v>
      </c>
      <c r="Q6" s="3" t="s">
        <v>693</v>
      </c>
      <c r="R6" s="3" t="s">
        <v>449</v>
      </c>
    </row>
    <row r="7" ht="19.9" customHeight="1" spans="1:18">
      <c r="A7" s="4">
        <v>419</v>
      </c>
      <c r="B7" s="4" t="s">
        <v>3</v>
      </c>
      <c r="C7" s="5">
        <f>'1收支总表'!H40</f>
        <v>17998.850854</v>
      </c>
      <c r="D7" s="5">
        <f>C7</f>
        <v>17998.850854</v>
      </c>
      <c r="E7" s="5"/>
      <c r="F7" s="5"/>
      <c r="G7" s="5"/>
      <c r="H7" s="5">
        <f>'1收支总表'!F6</f>
        <v>2696.148292</v>
      </c>
      <c r="I7" s="5">
        <f>'1收支总表'!F10</f>
        <v>15302.702562</v>
      </c>
      <c r="J7" s="6" t="s">
        <v>694</v>
      </c>
      <c r="K7" s="7" t="s">
        <v>456</v>
      </c>
      <c r="L7" s="7" t="s">
        <v>695</v>
      </c>
      <c r="M7" s="7" t="s">
        <v>696</v>
      </c>
      <c r="N7" s="7" t="s">
        <v>455</v>
      </c>
      <c r="O7" s="7">
        <v>100</v>
      </c>
      <c r="P7" s="7" t="s">
        <v>476</v>
      </c>
      <c r="Q7" s="7" t="s">
        <v>696</v>
      </c>
      <c r="R7" s="4"/>
    </row>
    <row r="8" ht="22.35" customHeight="1" spans="1:18">
      <c r="A8" s="4"/>
      <c r="B8" s="4"/>
      <c r="C8" s="5"/>
      <c r="D8" s="5"/>
      <c r="E8" s="5"/>
      <c r="F8" s="5"/>
      <c r="G8" s="5"/>
      <c r="H8" s="5"/>
      <c r="I8" s="5"/>
      <c r="J8" s="6"/>
      <c r="K8" s="7"/>
      <c r="L8" s="7" t="s">
        <v>697</v>
      </c>
      <c r="M8" s="7" t="s">
        <v>698</v>
      </c>
      <c r="N8" s="7" t="s">
        <v>648</v>
      </c>
      <c r="O8" s="7">
        <v>90</v>
      </c>
      <c r="P8" s="7" t="s">
        <v>476</v>
      </c>
      <c r="Q8" s="7" t="s">
        <v>698</v>
      </c>
      <c r="R8" s="4"/>
    </row>
    <row r="9" ht="18.95" customHeight="1" spans="1:18">
      <c r="A9" s="4"/>
      <c r="B9" s="4"/>
      <c r="C9" s="5"/>
      <c r="D9" s="5"/>
      <c r="E9" s="5"/>
      <c r="F9" s="5"/>
      <c r="G9" s="5"/>
      <c r="H9" s="5"/>
      <c r="I9" s="5"/>
      <c r="J9" s="6"/>
      <c r="K9" s="7"/>
      <c r="L9" s="7" t="s">
        <v>699</v>
      </c>
      <c r="M9" s="7" t="s">
        <v>700</v>
      </c>
      <c r="N9" s="7" t="s">
        <v>460</v>
      </c>
      <c r="O9" s="7" t="s">
        <v>701</v>
      </c>
      <c r="P9" s="7" t="s">
        <v>464</v>
      </c>
      <c r="Q9" s="7" t="s">
        <v>700</v>
      </c>
      <c r="R9" s="4"/>
    </row>
    <row r="10" ht="21.6" customHeight="1" spans="1:18">
      <c r="A10" s="4"/>
      <c r="B10" s="4"/>
      <c r="C10" s="5"/>
      <c r="D10" s="5"/>
      <c r="E10" s="5"/>
      <c r="F10" s="5"/>
      <c r="G10" s="5"/>
      <c r="H10" s="5"/>
      <c r="I10" s="5"/>
      <c r="J10" s="6"/>
      <c r="K10" s="7"/>
      <c r="L10" s="7" t="s">
        <v>451</v>
      </c>
      <c r="M10" s="7" t="s">
        <v>453</v>
      </c>
      <c r="N10" s="7" t="s">
        <v>644</v>
      </c>
      <c r="O10" s="8">
        <f>C7</f>
        <v>17998.850854</v>
      </c>
      <c r="P10" s="7" t="s">
        <v>454</v>
      </c>
      <c r="Q10" s="7" t="s">
        <v>453</v>
      </c>
      <c r="R10" s="4"/>
    </row>
    <row r="11" spans="1:18">
      <c r="A11" s="4"/>
      <c r="B11" s="4"/>
      <c r="C11" s="5"/>
      <c r="D11" s="5"/>
      <c r="E11" s="5"/>
      <c r="F11" s="5"/>
      <c r="G11" s="5"/>
      <c r="H11" s="5"/>
      <c r="I11" s="5"/>
      <c r="J11" s="6"/>
      <c r="K11" s="7" t="s">
        <v>702</v>
      </c>
      <c r="L11" s="7" t="s">
        <v>478</v>
      </c>
      <c r="M11" s="7" t="s">
        <v>517</v>
      </c>
      <c r="N11" s="7" t="s">
        <v>648</v>
      </c>
      <c r="O11" s="7">
        <v>300</v>
      </c>
      <c r="P11" s="7" t="s">
        <v>518</v>
      </c>
      <c r="Q11" s="7" t="s">
        <v>517</v>
      </c>
      <c r="R11" s="4"/>
    </row>
    <row r="12" spans="1:18">
      <c r="A12" s="4"/>
      <c r="B12" s="4"/>
      <c r="C12" s="5"/>
      <c r="D12" s="5"/>
      <c r="E12" s="5"/>
      <c r="F12" s="5"/>
      <c r="G12" s="5"/>
      <c r="H12" s="5"/>
      <c r="I12" s="5"/>
      <c r="J12" s="6"/>
      <c r="K12" s="7"/>
      <c r="L12" s="7" t="s">
        <v>470</v>
      </c>
      <c r="M12" s="7" t="s">
        <v>703</v>
      </c>
      <c r="N12" s="7" t="s">
        <v>648</v>
      </c>
      <c r="O12" s="7">
        <v>60</v>
      </c>
      <c r="P12" s="7" t="s">
        <v>476</v>
      </c>
      <c r="Q12" s="7" t="s">
        <v>703</v>
      </c>
      <c r="R12" s="4"/>
    </row>
    <row r="13" ht="58.5" spans="1:18">
      <c r="A13" s="4"/>
      <c r="B13" s="4"/>
      <c r="C13" s="5"/>
      <c r="D13" s="5"/>
      <c r="E13" s="5"/>
      <c r="F13" s="5"/>
      <c r="G13" s="5"/>
      <c r="H13" s="5"/>
      <c r="I13" s="5"/>
      <c r="J13" s="6"/>
      <c r="K13" s="7"/>
      <c r="L13" s="7" t="s">
        <v>529</v>
      </c>
      <c r="M13" s="7" t="s">
        <v>704</v>
      </c>
      <c r="N13" s="7" t="s">
        <v>460</v>
      </c>
      <c r="O13" s="7" t="s">
        <v>534</v>
      </c>
      <c r="P13" s="7" t="s">
        <v>464</v>
      </c>
      <c r="Q13" s="7" t="s">
        <v>704</v>
      </c>
      <c r="R13" s="4"/>
    </row>
    <row r="14" spans="1:18">
      <c r="A14" s="4"/>
      <c r="B14" s="4"/>
      <c r="C14" s="5"/>
      <c r="D14" s="5"/>
      <c r="E14" s="5"/>
      <c r="F14" s="5"/>
      <c r="G14" s="5"/>
      <c r="H14" s="5"/>
      <c r="I14" s="5"/>
      <c r="J14" s="6"/>
      <c r="K14" s="7"/>
      <c r="L14" s="7" t="s">
        <v>705</v>
      </c>
      <c r="M14" s="7" t="s">
        <v>706</v>
      </c>
      <c r="N14" s="7" t="s">
        <v>460</v>
      </c>
      <c r="O14" s="7" t="s">
        <v>707</v>
      </c>
      <c r="P14" s="7" t="s">
        <v>464</v>
      </c>
      <c r="Q14" s="7" t="s">
        <v>706</v>
      </c>
      <c r="R14" s="4"/>
    </row>
    <row r="15" ht="19.5" spans="1:18">
      <c r="A15" s="4"/>
      <c r="B15" s="4"/>
      <c r="C15" s="5"/>
      <c r="D15" s="5"/>
      <c r="E15" s="5"/>
      <c r="F15" s="5"/>
      <c r="G15" s="5"/>
      <c r="H15" s="5"/>
      <c r="I15" s="5"/>
      <c r="J15" s="6"/>
      <c r="K15" s="7" t="s">
        <v>473</v>
      </c>
      <c r="L15" s="7" t="s">
        <v>474</v>
      </c>
      <c r="M15" s="7" t="s">
        <v>708</v>
      </c>
      <c r="N15" s="7" t="s">
        <v>648</v>
      </c>
      <c r="O15" s="7">
        <v>90</v>
      </c>
      <c r="P15" s="7" t="s">
        <v>476</v>
      </c>
      <c r="Q15" s="7" t="s">
        <v>708</v>
      </c>
      <c r="R15" s="4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7:K10"/>
    <mergeCell ref="K11:K14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A19" workbookViewId="0">
      <selection activeCell="H1" sqref="H1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spans="1:8">
      <c r="A1" s="11"/>
      <c r="H1" s="78" t="s">
        <v>29</v>
      </c>
    </row>
    <row r="2" ht="24.2" customHeight="1" spans="1:8">
      <c r="A2" s="125" t="s">
        <v>6</v>
      </c>
      <c r="B2" s="125"/>
      <c r="C2" s="125"/>
      <c r="D2" s="125"/>
      <c r="E2" s="125"/>
      <c r="F2" s="125"/>
      <c r="G2" s="125"/>
      <c r="H2" s="125"/>
    </row>
    <row r="3" ht="17.25" customHeight="1" spans="1:8">
      <c r="A3" s="2" t="s">
        <v>30</v>
      </c>
      <c r="B3" s="2"/>
      <c r="C3" s="2"/>
      <c r="D3" s="2"/>
      <c r="E3" s="2"/>
      <c r="F3" s="2"/>
      <c r="G3" s="10" t="s">
        <v>31</v>
      </c>
      <c r="H3" s="10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5" t="s">
        <v>39</v>
      </c>
      <c r="B6" s="14">
        <f>SUM(B7:B8)</f>
        <v>2531.05399</v>
      </c>
      <c r="C6" s="4" t="s">
        <v>40</v>
      </c>
      <c r="D6" s="5"/>
      <c r="E6" s="15" t="s">
        <v>41</v>
      </c>
      <c r="F6" s="14">
        <f>SUM(F7:F9)</f>
        <v>2696.148292</v>
      </c>
      <c r="G6" s="4" t="s">
        <v>42</v>
      </c>
      <c r="H6" s="5">
        <f>'4支出分类(政府预算)'!G7</f>
        <v>1677.85765</v>
      </c>
    </row>
    <row r="7" ht="16.35" customHeight="1" spans="1:8">
      <c r="A7" s="4" t="s">
        <v>43</v>
      </c>
      <c r="B7" s="5">
        <v>2466.05399</v>
      </c>
      <c r="C7" s="4" t="s">
        <v>44</v>
      </c>
      <c r="D7" s="5"/>
      <c r="E7" s="4" t="s">
        <v>45</v>
      </c>
      <c r="F7" s="5">
        <f>'5支出分类（部门预算）'!H6</f>
        <v>2079.822292</v>
      </c>
      <c r="G7" s="4" t="s">
        <v>46</v>
      </c>
      <c r="H7" s="5">
        <f>'4支出分类(政府预算)'!H7</f>
        <v>8074.935662</v>
      </c>
    </row>
    <row r="8" ht="16.35" customHeight="1" spans="1:8">
      <c r="A8" s="15" t="s">
        <v>47</v>
      </c>
      <c r="B8" s="14">
        <v>65</v>
      </c>
      <c r="C8" s="4" t="s">
        <v>48</v>
      </c>
      <c r="D8" s="5"/>
      <c r="E8" s="4" t="s">
        <v>49</v>
      </c>
      <c r="F8" s="5">
        <f>'5支出分类（部门预算）'!I6</f>
        <v>529.426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5"/>
      <c r="E9" s="4" t="s">
        <v>53</v>
      </c>
      <c r="F9" s="5">
        <f>'5支出分类（部门预算）'!J6</f>
        <v>86.9</v>
      </c>
      <c r="G9" s="4" t="s">
        <v>54</v>
      </c>
      <c r="H9" s="5">
        <f>'4支出分类(政府预算)'!J7</f>
        <v>3020</v>
      </c>
    </row>
    <row r="10" ht="16.35" customHeight="1" spans="1:8">
      <c r="A10" s="4" t="s">
        <v>55</v>
      </c>
      <c r="B10" s="5"/>
      <c r="C10" s="4" t="s">
        <v>56</v>
      </c>
      <c r="D10" s="5"/>
      <c r="E10" s="15" t="s">
        <v>57</v>
      </c>
      <c r="F10" s="14">
        <f>SUM(F11:F20)</f>
        <v>15302.702562</v>
      </c>
      <c r="G10" s="4" t="s">
        <v>58</v>
      </c>
      <c r="H10" s="5">
        <f>'4支出分类(政府预算)'!K7</f>
        <v>504.944642</v>
      </c>
    </row>
    <row r="11" ht="16.35" customHeight="1" spans="1:8">
      <c r="A11" s="4" t="s">
        <v>59</v>
      </c>
      <c r="B11" s="5"/>
      <c r="C11" s="4" t="s">
        <v>60</v>
      </c>
      <c r="D11" s="5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5"/>
      <c r="E12" s="4" t="s">
        <v>65</v>
      </c>
      <c r="F12" s="5">
        <f>'5支出分类（部门预算）'!M6</f>
        <v>7648.489662</v>
      </c>
      <c r="G12" s="4" t="s">
        <v>66</v>
      </c>
      <c r="H12" s="5">
        <f>'4支出分类(政府预算)'!M7</f>
        <v>4588.8829</v>
      </c>
    </row>
    <row r="13" ht="16.35" customHeight="1" spans="1:8">
      <c r="A13" s="4" t="s">
        <v>67</v>
      </c>
      <c r="B13" s="5"/>
      <c r="C13" s="4" t="s">
        <v>68</v>
      </c>
      <c r="D13" s="5">
        <f>'3支出总表'!F8+'3支出总表'!F9</f>
        <v>204.307864</v>
      </c>
      <c r="E13" s="4" t="s">
        <v>69</v>
      </c>
      <c r="F13" s="5">
        <f>'5支出分类（部门预算）'!N6</f>
        <v>45.33</v>
      </c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5"/>
      <c r="E14" s="4" t="s">
        <v>73</v>
      </c>
      <c r="F14" s="5"/>
      <c r="G14" s="4" t="s">
        <v>74</v>
      </c>
      <c r="H14" s="5">
        <f>'4支出分类(政府预算)'!O7</f>
        <v>132.23</v>
      </c>
    </row>
    <row r="15" ht="16.35" customHeight="1" spans="1:8">
      <c r="A15" s="4" t="s">
        <v>75</v>
      </c>
      <c r="B15" s="5"/>
      <c r="C15" s="4" t="s">
        <v>76</v>
      </c>
      <c r="D15" s="5">
        <f>'3支出总表'!F10+'3支出总表'!F11</f>
        <v>114.172924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5">
        <f>'3支出总表'!F12</f>
        <v>92.5791</v>
      </c>
      <c r="E16" s="4" t="s">
        <v>81</v>
      </c>
      <c r="F16" s="5">
        <f>'5支出分类（部门预算）'!Q6</f>
        <v>3020</v>
      </c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5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5">
        <f>'3支出总表'!F13+'3支出总表'!F14+'3支出总表'!F15+'3支出总表'!F16+'3支出总表'!F17+'3支出总表'!F18+'3支出总表'!F19+'3支出总表'!F20+'3支出总表'!F21+'3支出总表'!F22+'3支出总表'!F23</f>
        <v>17443.573062</v>
      </c>
      <c r="E18" s="4" t="s">
        <v>89</v>
      </c>
      <c r="F18" s="5">
        <f>'5支出分类（部门预算）'!S6</f>
        <v>4588.8829</v>
      </c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5"/>
      <c r="E19" s="4" t="s">
        <v>93</v>
      </c>
      <c r="F19" s="5"/>
      <c r="G19" s="4" t="s">
        <v>94</v>
      </c>
      <c r="H19" s="5"/>
    </row>
    <row r="20" ht="16.35" customHeight="1" spans="1:8">
      <c r="A20" s="15" t="s">
        <v>95</v>
      </c>
      <c r="B20" s="14"/>
      <c r="C20" s="4" t="s">
        <v>96</v>
      </c>
      <c r="D20" s="14"/>
      <c r="E20" s="4" t="s">
        <v>97</v>
      </c>
      <c r="F20" s="14"/>
      <c r="G20" s="4"/>
      <c r="H20" s="14"/>
    </row>
    <row r="21" ht="16.35" customHeight="1" spans="1:8">
      <c r="A21" s="15" t="s">
        <v>98</v>
      </c>
      <c r="B21" s="14"/>
      <c r="C21" s="4" t="s">
        <v>99</v>
      </c>
      <c r="D21" s="14"/>
      <c r="E21" s="15" t="s">
        <v>100</v>
      </c>
      <c r="F21" s="14"/>
      <c r="G21" s="4"/>
      <c r="H21" s="14"/>
    </row>
    <row r="22" ht="16.35" customHeight="1" spans="1:8">
      <c r="A22" s="15" t="s">
        <v>101</v>
      </c>
      <c r="B22" s="14"/>
      <c r="C22" s="4" t="s">
        <v>102</v>
      </c>
      <c r="D22" s="14"/>
      <c r="E22" s="4"/>
      <c r="F22" s="14"/>
      <c r="G22" s="4"/>
      <c r="H22" s="14"/>
    </row>
    <row r="23" ht="16.35" customHeight="1" spans="1:8">
      <c r="A23" s="15" t="s">
        <v>103</v>
      </c>
      <c r="B23" s="14"/>
      <c r="C23" s="4" t="s">
        <v>104</v>
      </c>
      <c r="D23" s="14"/>
      <c r="E23" s="4"/>
      <c r="F23" s="14"/>
      <c r="G23" s="4"/>
      <c r="H23" s="14"/>
    </row>
    <row r="24" ht="16.35" customHeight="1" spans="1:8">
      <c r="A24" s="15" t="s">
        <v>105</v>
      </c>
      <c r="B24" s="14">
        <f>B25</f>
        <v>4932.88</v>
      </c>
      <c r="C24" s="4" t="s">
        <v>106</v>
      </c>
      <c r="D24" s="14"/>
      <c r="E24" s="4"/>
      <c r="F24" s="14"/>
      <c r="G24" s="4"/>
      <c r="H24" s="14"/>
    </row>
    <row r="25" ht="16.35" customHeight="1" spans="1:8">
      <c r="A25" s="4" t="s">
        <v>107</v>
      </c>
      <c r="B25" s="5">
        <v>4932.88</v>
      </c>
      <c r="C25" s="4" t="s">
        <v>108</v>
      </c>
      <c r="D25" s="5">
        <f>'3支出总表'!F24</f>
        <v>144.217904</v>
      </c>
      <c r="E25" s="4"/>
      <c r="F25" s="5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5"/>
      <c r="E26" s="4"/>
      <c r="F26" s="5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5"/>
      <c r="E27" s="4"/>
      <c r="F27" s="5"/>
      <c r="G27" s="4"/>
      <c r="H27" s="5"/>
    </row>
    <row r="28" ht="16.35" customHeight="1" spans="1:8">
      <c r="A28" s="15" t="s">
        <v>113</v>
      </c>
      <c r="B28" s="14"/>
      <c r="C28" s="4" t="s">
        <v>114</v>
      </c>
      <c r="D28" s="14"/>
      <c r="E28" s="4"/>
      <c r="F28" s="14"/>
      <c r="G28" s="4"/>
      <c r="H28" s="14"/>
    </row>
    <row r="29" ht="16.35" customHeight="1" spans="1:8">
      <c r="A29" s="15" t="s">
        <v>115</v>
      </c>
      <c r="B29" s="14"/>
      <c r="C29" s="4" t="s">
        <v>116</v>
      </c>
      <c r="D29" s="14"/>
      <c r="E29" s="4"/>
      <c r="F29" s="14"/>
      <c r="G29" s="4"/>
      <c r="H29" s="14"/>
    </row>
    <row r="30" ht="16.35" customHeight="1" spans="1:8">
      <c r="A30" s="15" t="s">
        <v>117</v>
      </c>
      <c r="B30" s="14"/>
      <c r="C30" s="4" t="s">
        <v>118</v>
      </c>
      <c r="D30" s="14"/>
      <c r="E30" s="4"/>
      <c r="F30" s="14"/>
      <c r="G30" s="4"/>
      <c r="H30" s="14"/>
    </row>
    <row r="31" ht="16.35" customHeight="1" spans="1:8">
      <c r="A31" s="15" t="s">
        <v>119</v>
      </c>
      <c r="B31" s="14"/>
      <c r="C31" s="4" t="s">
        <v>120</v>
      </c>
      <c r="D31" s="14"/>
      <c r="E31" s="4"/>
      <c r="F31" s="14"/>
      <c r="G31" s="4"/>
      <c r="H31" s="14"/>
    </row>
    <row r="32" ht="16.35" customHeight="1" spans="1:8">
      <c r="A32" s="15" t="s">
        <v>121</v>
      </c>
      <c r="B32" s="14"/>
      <c r="C32" s="4" t="s">
        <v>122</v>
      </c>
      <c r="D32" s="14"/>
      <c r="E32" s="4"/>
      <c r="F32" s="14"/>
      <c r="G32" s="4"/>
      <c r="H32" s="14"/>
    </row>
    <row r="33" ht="16.35" customHeight="1" spans="1:8">
      <c r="A33" s="4"/>
      <c r="B33" s="4"/>
      <c r="C33" s="4" t="s">
        <v>123</v>
      </c>
      <c r="D33" s="4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4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4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5" t="s">
        <v>126</v>
      </c>
      <c r="B37" s="14">
        <f>B6+B24</f>
        <v>7463.93399</v>
      </c>
      <c r="C37" s="15" t="s">
        <v>127</v>
      </c>
      <c r="D37" s="14">
        <f>SUM(D6:D36)</f>
        <v>17998.850854</v>
      </c>
      <c r="E37" s="15" t="s">
        <v>127</v>
      </c>
      <c r="F37" s="14">
        <f>F6+F10</f>
        <v>17998.850854</v>
      </c>
      <c r="G37" s="15" t="s">
        <v>127</v>
      </c>
      <c r="H37" s="14">
        <f>SUM(H6:H19)</f>
        <v>17998.850854</v>
      </c>
    </row>
    <row r="38" ht="16.35" customHeight="1" spans="1:8">
      <c r="A38" s="15" t="s">
        <v>128</v>
      </c>
      <c r="B38" s="14">
        <v>10534.9203</v>
      </c>
      <c r="C38" s="15" t="s">
        <v>129</v>
      </c>
      <c r="D38" s="14"/>
      <c r="E38" s="15" t="s">
        <v>129</v>
      </c>
      <c r="F38" s="14"/>
      <c r="G38" s="15" t="s">
        <v>129</v>
      </c>
      <c r="H38" s="14"/>
    </row>
    <row r="39" ht="16.35" customHeight="1" spans="1:8">
      <c r="A39" s="4"/>
      <c r="B39" s="5"/>
      <c r="C39" s="4"/>
      <c r="D39" s="5"/>
      <c r="E39" s="15"/>
      <c r="F39" s="5"/>
      <c r="G39" s="15"/>
      <c r="H39" s="5"/>
    </row>
    <row r="40" ht="16.35" customHeight="1" spans="1:8">
      <c r="A40" s="15" t="s">
        <v>130</v>
      </c>
      <c r="B40" s="14">
        <f>B37+B38</f>
        <v>17998.85429</v>
      </c>
      <c r="C40" s="15" t="s">
        <v>131</v>
      </c>
      <c r="D40" s="14">
        <f>D37</f>
        <v>17998.850854</v>
      </c>
      <c r="E40" s="15" t="s">
        <v>131</v>
      </c>
      <c r="F40" s="14">
        <f>F37</f>
        <v>17998.850854</v>
      </c>
      <c r="G40" s="15" t="s">
        <v>131</v>
      </c>
      <c r="H40" s="14">
        <f>H37</f>
        <v>17998.850854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zoomScale="115" zoomScaleNormal="115" topLeftCell="C1" workbookViewId="0">
      <selection activeCell="X1" sqref="X1:Y1"/>
    </sheetView>
  </sheetViews>
  <sheetFormatPr defaultColWidth="10" defaultRowHeight="13.5"/>
  <cols>
    <col min="1" max="1" width="5.88333333333333" style="115" customWidth="1"/>
    <col min="2" max="2" width="16.1333333333333" style="115" customWidth="1"/>
    <col min="3" max="3" width="8.25" style="115" customWidth="1"/>
    <col min="4" max="18" width="7.75" style="115" customWidth="1"/>
    <col min="19" max="20" width="8.88333333333333" style="115" customWidth="1"/>
    <col min="21" max="25" width="7.75" style="115" customWidth="1"/>
    <col min="26" max="26" width="9.75" style="115" customWidth="1"/>
    <col min="27" max="16384" width="10" style="115"/>
  </cols>
  <sheetData>
    <row r="1" ht="16.35" customHeight="1" spans="1:25">
      <c r="A1" s="116"/>
      <c r="X1" s="78" t="s">
        <v>132</v>
      </c>
      <c r="Y1" s="78"/>
    </row>
    <row r="2" ht="33.6" customHeight="1" spans="1:25">
      <c r="A2" s="117" t="s">
        <v>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</row>
    <row r="3" ht="22.35" customHeight="1" spans="1:25">
      <c r="A3" s="118" t="s">
        <v>30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24" t="s">
        <v>31</v>
      </c>
      <c r="Y3" s="124"/>
    </row>
    <row r="4" ht="22.35" customHeight="1" spans="1:25">
      <c r="A4" s="119" t="s">
        <v>133</v>
      </c>
      <c r="B4" s="119" t="s">
        <v>134</v>
      </c>
      <c r="C4" s="119" t="s">
        <v>135</v>
      </c>
      <c r="D4" s="119" t="s">
        <v>136</v>
      </c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 t="s">
        <v>128</v>
      </c>
      <c r="T4" s="119"/>
      <c r="U4" s="119"/>
      <c r="V4" s="119"/>
      <c r="W4" s="119"/>
      <c r="X4" s="119"/>
      <c r="Y4" s="119"/>
    </row>
    <row r="5" ht="22.35" customHeight="1" spans="1:25">
      <c r="A5" s="119"/>
      <c r="B5" s="119"/>
      <c r="C5" s="119"/>
      <c r="D5" s="119" t="s">
        <v>137</v>
      </c>
      <c r="E5" s="119" t="s">
        <v>138</v>
      </c>
      <c r="F5" s="119" t="s">
        <v>139</v>
      </c>
      <c r="G5" s="119" t="s">
        <v>140</v>
      </c>
      <c r="H5" s="119" t="s">
        <v>141</v>
      </c>
      <c r="I5" s="119" t="s">
        <v>142</v>
      </c>
      <c r="J5" s="119" t="s">
        <v>143</v>
      </c>
      <c r="K5" s="119"/>
      <c r="L5" s="119"/>
      <c r="M5" s="119"/>
      <c r="N5" s="119" t="s">
        <v>144</v>
      </c>
      <c r="O5" s="119" t="s">
        <v>145</v>
      </c>
      <c r="P5" s="119" t="s">
        <v>146</v>
      </c>
      <c r="Q5" s="119" t="s">
        <v>147</v>
      </c>
      <c r="R5" s="119" t="s">
        <v>148</v>
      </c>
      <c r="S5" s="119" t="s">
        <v>137</v>
      </c>
      <c r="T5" s="119" t="s">
        <v>138</v>
      </c>
      <c r="U5" s="119" t="s">
        <v>139</v>
      </c>
      <c r="V5" s="119" t="s">
        <v>140</v>
      </c>
      <c r="W5" s="119" t="s">
        <v>141</v>
      </c>
      <c r="X5" s="119" t="s">
        <v>142</v>
      </c>
      <c r="Y5" s="119" t="s">
        <v>149</v>
      </c>
    </row>
    <row r="6" ht="22.35" customHeight="1" spans="1:25">
      <c r="A6" s="119"/>
      <c r="B6" s="119"/>
      <c r="C6" s="119"/>
      <c r="D6" s="119"/>
      <c r="E6" s="119"/>
      <c r="F6" s="119"/>
      <c r="G6" s="119"/>
      <c r="H6" s="119"/>
      <c r="I6" s="119"/>
      <c r="J6" s="119" t="s">
        <v>150</v>
      </c>
      <c r="K6" s="119" t="s">
        <v>151</v>
      </c>
      <c r="L6" s="119" t="s">
        <v>152</v>
      </c>
      <c r="M6" s="119" t="s">
        <v>141</v>
      </c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</row>
    <row r="7" spans="1:25">
      <c r="A7" s="107"/>
      <c r="B7" s="107" t="s">
        <v>135</v>
      </c>
      <c r="C7" s="120">
        <f t="shared" ref="C7:Y7" si="0">C8</f>
        <v>17998.849516</v>
      </c>
      <c r="D7" s="120">
        <f t="shared" si="0"/>
        <v>7463.929216</v>
      </c>
      <c r="E7" s="120">
        <f t="shared" si="0"/>
        <v>2531.049216</v>
      </c>
      <c r="F7" s="120">
        <f t="shared" si="0"/>
        <v>0</v>
      </c>
      <c r="G7" s="120">
        <f t="shared" si="0"/>
        <v>0</v>
      </c>
      <c r="H7" s="120">
        <f t="shared" si="0"/>
        <v>0</v>
      </c>
      <c r="I7" s="120">
        <f t="shared" si="0"/>
        <v>0</v>
      </c>
      <c r="J7" s="120">
        <f t="shared" si="0"/>
        <v>4932.88</v>
      </c>
      <c r="K7" s="120">
        <f t="shared" si="0"/>
        <v>0</v>
      </c>
      <c r="L7" s="120">
        <f t="shared" si="0"/>
        <v>0</v>
      </c>
      <c r="M7" s="120">
        <f t="shared" si="0"/>
        <v>0</v>
      </c>
      <c r="N7" s="120">
        <f t="shared" si="0"/>
        <v>0</v>
      </c>
      <c r="O7" s="120">
        <f t="shared" si="0"/>
        <v>0</v>
      </c>
      <c r="P7" s="120">
        <f t="shared" si="0"/>
        <v>0</v>
      </c>
      <c r="Q7" s="120">
        <f t="shared" si="0"/>
        <v>0</v>
      </c>
      <c r="R7" s="120">
        <f t="shared" si="0"/>
        <v>0</v>
      </c>
      <c r="S7" s="120">
        <f t="shared" si="0"/>
        <v>10534.9203</v>
      </c>
      <c r="T7" s="120">
        <f t="shared" si="0"/>
        <v>10534.9203</v>
      </c>
      <c r="U7" s="120">
        <f t="shared" si="0"/>
        <v>0</v>
      </c>
      <c r="V7" s="120">
        <f t="shared" si="0"/>
        <v>0</v>
      </c>
      <c r="W7" s="120">
        <f t="shared" si="0"/>
        <v>0</v>
      </c>
      <c r="X7" s="120">
        <f t="shared" si="0"/>
        <v>0</v>
      </c>
      <c r="Y7" s="120">
        <f t="shared" si="0"/>
        <v>0</v>
      </c>
    </row>
    <row r="8" spans="1:25">
      <c r="A8" s="121" t="s">
        <v>153</v>
      </c>
      <c r="B8" s="121" t="s">
        <v>3</v>
      </c>
      <c r="C8" s="120">
        <f>C9</f>
        <v>17998.849516</v>
      </c>
      <c r="D8" s="120">
        <f t="shared" ref="D8:Y8" si="1">D9</f>
        <v>7463.929216</v>
      </c>
      <c r="E8" s="120">
        <f t="shared" si="1"/>
        <v>2531.049216</v>
      </c>
      <c r="F8" s="120">
        <f t="shared" si="1"/>
        <v>0</v>
      </c>
      <c r="G8" s="120">
        <f t="shared" si="1"/>
        <v>0</v>
      </c>
      <c r="H8" s="120">
        <f t="shared" si="1"/>
        <v>0</v>
      </c>
      <c r="I8" s="120">
        <f t="shared" si="1"/>
        <v>0</v>
      </c>
      <c r="J8" s="120">
        <f t="shared" si="1"/>
        <v>4932.88</v>
      </c>
      <c r="K8" s="120">
        <f t="shared" si="1"/>
        <v>0</v>
      </c>
      <c r="L8" s="120">
        <f t="shared" si="1"/>
        <v>0</v>
      </c>
      <c r="M8" s="120">
        <f t="shared" si="1"/>
        <v>0</v>
      </c>
      <c r="N8" s="120">
        <f t="shared" si="1"/>
        <v>0</v>
      </c>
      <c r="O8" s="120">
        <f t="shared" si="1"/>
        <v>0</v>
      </c>
      <c r="P8" s="120">
        <f t="shared" si="1"/>
        <v>0</v>
      </c>
      <c r="Q8" s="120">
        <f t="shared" si="1"/>
        <v>0</v>
      </c>
      <c r="R8" s="120">
        <f t="shared" si="1"/>
        <v>0</v>
      </c>
      <c r="S8" s="120">
        <f t="shared" si="1"/>
        <v>10534.9203</v>
      </c>
      <c r="T8" s="120">
        <f t="shared" si="1"/>
        <v>10534.9203</v>
      </c>
      <c r="U8" s="120">
        <f t="shared" si="1"/>
        <v>0</v>
      </c>
      <c r="V8" s="120">
        <f t="shared" si="1"/>
        <v>0</v>
      </c>
      <c r="W8" s="120">
        <f t="shared" si="1"/>
        <v>0</v>
      </c>
      <c r="X8" s="120">
        <f t="shared" si="1"/>
        <v>0</v>
      </c>
      <c r="Y8" s="120">
        <f t="shared" si="1"/>
        <v>0</v>
      </c>
    </row>
    <row r="9" spans="1:25">
      <c r="A9" s="122" t="s">
        <v>153</v>
      </c>
      <c r="B9" s="122" t="s">
        <v>154</v>
      </c>
      <c r="C9" s="123">
        <f>D9+S9</f>
        <v>17998.849516</v>
      </c>
      <c r="D9" s="123">
        <f>SUM(E9:R9)</f>
        <v>7463.929216</v>
      </c>
      <c r="E9" s="123">
        <v>2531.049216</v>
      </c>
      <c r="F9" s="123">
        <v>0</v>
      </c>
      <c r="G9" s="123">
        <v>0</v>
      </c>
      <c r="H9" s="123">
        <v>0</v>
      </c>
      <c r="I9" s="123">
        <v>0</v>
      </c>
      <c r="J9" s="123">
        <v>4932.88</v>
      </c>
      <c r="K9" s="123">
        <v>0</v>
      </c>
      <c r="L9" s="123">
        <v>0</v>
      </c>
      <c r="M9" s="123">
        <v>0</v>
      </c>
      <c r="N9" s="123">
        <v>0</v>
      </c>
      <c r="O9" s="123">
        <v>0</v>
      </c>
      <c r="P9" s="123">
        <v>0</v>
      </c>
      <c r="Q9" s="123">
        <v>0</v>
      </c>
      <c r="R9" s="123">
        <v>0</v>
      </c>
      <c r="S9" s="123">
        <f>SUM(T9:Y9)</f>
        <v>10534.9203</v>
      </c>
      <c r="T9" s="123">
        <v>10534.9203</v>
      </c>
      <c r="U9" s="123">
        <v>0</v>
      </c>
      <c r="V9" s="123">
        <v>0</v>
      </c>
      <c r="W9" s="123">
        <v>0</v>
      </c>
      <c r="X9" s="123">
        <v>0</v>
      </c>
      <c r="Y9" s="123">
        <v>0</v>
      </c>
    </row>
    <row r="10" spans="1:25">
      <c r="A10" s="122"/>
      <c r="B10" s="122"/>
      <c r="C10" s="123"/>
      <c r="D10" s="12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</row>
    <row r="11" spans="1:25">
      <c r="A11" s="122"/>
      <c r="B11" s="122"/>
      <c r="C11" s="123"/>
      <c r="D11" s="12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</row>
    <row r="12" ht="16.35" customHeight="1"/>
    <row r="13" ht="16.35" customHeight="1" spans="7:7">
      <c r="G13" s="11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K1" sqref="K1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2">
      <c r="A1" s="11"/>
      <c r="D1" s="108"/>
      <c r="K1" s="78" t="s">
        <v>155</v>
      </c>
      <c r="L1" s="11"/>
    </row>
    <row r="2" ht="31.9" customHeight="1" spans="1:11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109" t="s">
        <v>30</v>
      </c>
      <c r="B3" s="109"/>
      <c r="C3" s="109"/>
      <c r="D3" s="109"/>
      <c r="E3" s="109"/>
      <c r="F3" s="109"/>
      <c r="G3" s="109"/>
      <c r="H3" s="109"/>
      <c r="I3" s="109"/>
      <c r="J3" s="109"/>
      <c r="K3" s="10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135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9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64"/>
      <c r="B6" s="64"/>
      <c r="C6" s="64"/>
      <c r="D6" s="110" t="s">
        <v>135</v>
      </c>
      <c r="E6" s="110"/>
      <c r="F6" s="111">
        <f>F7</f>
        <v>17998.850854</v>
      </c>
      <c r="G6" s="111">
        <f>G7</f>
        <v>2696.148292</v>
      </c>
      <c r="H6" s="111">
        <f>H7</f>
        <v>15302.702562</v>
      </c>
      <c r="I6" s="111"/>
      <c r="J6" s="110"/>
      <c r="K6" s="110"/>
    </row>
    <row r="7" ht="22.9" customHeight="1" spans="1:11">
      <c r="A7" s="64"/>
      <c r="B7" s="64"/>
      <c r="C7" s="64"/>
      <c r="D7" s="74">
        <v>419</v>
      </c>
      <c r="E7" s="74" t="s">
        <v>3</v>
      </c>
      <c r="F7" s="111">
        <f>SUM(F8:F24)</f>
        <v>17998.850854</v>
      </c>
      <c r="G7" s="111">
        <f>SUM(G8:G24)</f>
        <v>2696.148292</v>
      </c>
      <c r="H7" s="111">
        <f>SUM(H8:H24)</f>
        <v>15302.702562</v>
      </c>
      <c r="I7" s="111"/>
      <c r="J7" s="110"/>
      <c r="K7" s="110"/>
    </row>
    <row r="8" ht="22.9" customHeight="1" spans="1:11">
      <c r="A8" s="66" t="s">
        <v>167</v>
      </c>
      <c r="B8" s="66" t="s">
        <v>168</v>
      </c>
      <c r="C8" s="66" t="s">
        <v>168</v>
      </c>
      <c r="D8" s="66">
        <v>2080505</v>
      </c>
      <c r="E8" s="6" t="s">
        <v>169</v>
      </c>
      <c r="F8" s="112">
        <f>'5支出分类（部门预算）'!F8</f>
        <v>192.283872</v>
      </c>
      <c r="G8" s="112">
        <f>'5支出分类（部门预算）'!G8</f>
        <v>192.283872</v>
      </c>
      <c r="H8" s="112">
        <f>'5支出分类（部门预算）'!K8</f>
        <v>0</v>
      </c>
      <c r="I8" s="112"/>
      <c r="J8" s="113"/>
      <c r="K8" s="113"/>
    </row>
    <row r="9" ht="22.9" customHeight="1" spans="1:11">
      <c r="A9" s="66" t="s">
        <v>167</v>
      </c>
      <c r="B9" s="66" t="s">
        <v>170</v>
      </c>
      <c r="C9" s="66" t="s">
        <v>170</v>
      </c>
      <c r="D9" s="66">
        <v>2089999</v>
      </c>
      <c r="E9" s="6" t="s">
        <v>171</v>
      </c>
      <c r="F9" s="112">
        <f>'5支出分类（部门预算）'!F9</f>
        <v>12.023992</v>
      </c>
      <c r="G9" s="112">
        <f>'5支出分类（部门预算）'!G9</f>
        <v>12.023992</v>
      </c>
      <c r="H9" s="112">
        <f>'5支出分类（部门预算）'!K9</f>
        <v>0</v>
      </c>
      <c r="I9" s="112"/>
      <c r="J9" s="113"/>
      <c r="K9" s="113"/>
    </row>
    <row r="10" ht="22.9" customHeight="1" spans="1:11">
      <c r="A10" s="66" t="s">
        <v>172</v>
      </c>
      <c r="B10" s="66" t="s">
        <v>173</v>
      </c>
      <c r="C10" s="66" t="s">
        <v>174</v>
      </c>
      <c r="D10" s="66">
        <v>2101101</v>
      </c>
      <c r="E10" s="6" t="s">
        <v>175</v>
      </c>
      <c r="F10" s="112">
        <f>'5支出分类（部门预算）'!F10</f>
        <v>78.479894</v>
      </c>
      <c r="G10" s="112">
        <f>'5支出分类（部门预算）'!G10</f>
        <v>78.479894</v>
      </c>
      <c r="H10" s="112">
        <f>'5支出分类（部门预算）'!K10</f>
        <v>0</v>
      </c>
      <c r="I10" s="112"/>
      <c r="J10" s="114"/>
      <c r="K10" s="114"/>
    </row>
    <row r="11" ht="22.9" customHeight="1" spans="1:11">
      <c r="A11" s="66" t="s">
        <v>172</v>
      </c>
      <c r="B11" s="66" t="s">
        <v>173</v>
      </c>
      <c r="C11" s="66">
        <v>2</v>
      </c>
      <c r="D11" s="66">
        <v>2101102</v>
      </c>
      <c r="E11" s="6" t="s">
        <v>176</v>
      </c>
      <c r="F11" s="112">
        <f>'5支出分类（部门预算）'!F11</f>
        <v>35.69303</v>
      </c>
      <c r="G11" s="112">
        <f>'5支出分类（部门预算）'!G11</f>
        <v>35.69303</v>
      </c>
      <c r="H11" s="112">
        <f>'5支出分类（部门预算）'!K11</f>
        <v>0</v>
      </c>
      <c r="I11" s="112"/>
      <c r="J11" s="114"/>
      <c r="K11" s="114"/>
    </row>
    <row r="12" ht="22.9" customHeight="1" spans="1:11">
      <c r="A12" s="66">
        <v>211</v>
      </c>
      <c r="B12" s="66">
        <v>14</v>
      </c>
      <c r="C12" s="66">
        <v>1</v>
      </c>
      <c r="D12" s="66">
        <v>2111401</v>
      </c>
      <c r="E12" s="6" t="s">
        <v>177</v>
      </c>
      <c r="F12" s="112">
        <f>'5支出分类（部门预算）'!F12</f>
        <v>92.5791</v>
      </c>
      <c r="G12" s="112">
        <f>'5支出分类（部门预算）'!G12</f>
        <v>57.7917</v>
      </c>
      <c r="H12" s="112">
        <f>'5支出分类（部门预算）'!K12</f>
        <v>34.7874</v>
      </c>
      <c r="I12" s="112"/>
      <c r="J12" s="114"/>
      <c r="K12" s="114"/>
    </row>
    <row r="13" ht="22.9" customHeight="1" spans="1:11">
      <c r="A13" s="66" t="s">
        <v>178</v>
      </c>
      <c r="B13" s="66" t="s">
        <v>174</v>
      </c>
      <c r="C13" s="66" t="s">
        <v>174</v>
      </c>
      <c r="D13" s="66">
        <v>2130101</v>
      </c>
      <c r="E13" s="6" t="s">
        <v>177</v>
      </c>
      <c r="F13" s="112">
        <f>'5支出分类（部门预算）'!F13</f>
        <v>1383.105562</v>
      </c>
      <c r="G13" s="112">
        <f>'5支出分类（部门预算）'!G13</f>
        <v>1206.9733</v>
      </c>
      <c r="H13" s="112">
        <f>'5支出分类（部门预算）'!K13</f>
        <v>176.132262</v>
      </c>
      <c r="I13" s="112"/>
      <c r="J13" s="114"/>
      <c r="K13" s="114"/>
    </row>
    <row r="14" ht="22.9" customHeight="1" spans="1:11">
      <c r="A14" s="66" t="s">
        <v>178</v>
      </c>
      <c r="B14" s="66" t="s">
        <v>174</v>
      </c>
      <c r="C14" s="66">
        <v>2</v>
      </c>
      <c r="D14" s="66">
        <v>2130102</v>
      </c>
      <c r="E14" s="6" t="s">
        <v>179</v>
      </c>
      <c r="F14" s="112">
        <f>'5支出分类（部门预算）'!F14</f>
        <v>10</v>
      </c>
      <c r="G14" s="112">
        <f>'5支出分类（部门预算）'!G14</f>
        <v>0</v>
      </c>
      <c r="H14" s="112">
        <f>'5支出分类（部门预算）'!K14</f>
        <v>10</v>
      </c>
      <c r="I14" s="112"/>
      <c r="J14" s="114"/>
      <c r="K14" s="114"/>
    </row>
    <row r="15" ht="22.9" customHeight="1" spans="1:11">
      <c r="A15" s="66" t="s">
        <v>178</v>
      </c>
      <c r="B15" s="66" t="s">
        <v>174</v>
      </c>
      <c r="C15" s="66">
        <v>6</v>
      </c>
      <c r="D15" s="66">
        <v>2130106</v>
      </c>
      <c r="E15" s="6" t="s">
        <v>180</v>
      </c>
      <c r="F15" s="112">
        <f>'5支出分类（部门预算）'!F15</f>
        <v>61.79</v>
      </c>
      <c r="G15" s="112">
        <f>'5支出分类（部门预算）'!G15</f>
        <v>61.79</v>
      </c>
      <c r="H15" s="112">
        <f>'5支出分类（部门预算）'!K15</f>
        <v>0</v>
      </c>
      <c r="I15" s="112"/>
      <c r="J15" s="114"/>
      <c r="K15" s="114"/>
    </row>
    <row r="16" ht="22.9" customHeight="1" spans="1:11">
      <c r="A16" s="66" t="s">
        <v>178</v>
      </c>
      <c r="B16" s="66" t="s">
        <v>174</v>
      </c>
      <c r="C16" s="66">
        <v>8</v>
      </c>
      <c r="D16" s="66">
        <v>2130108</v>
      </c>
      <c r="E16" s="6" t="s">
        <v>181</v>
      </c>
      <c r="F16" s="112">
        <f>'5支出分类（部门预算）'!F16</f>
        <v>116.5529</v>
      </c>
      <c r="G16" s="112">
        <f>'5支出分类（部门预算）'!G16</f>
        <v>0</v>
      </c>
      <c r="H16" s="112">
        <f>'5支出分类（部门预算）'!K16</f>
        <v>116.5529</v>
      </c>
      <c r="I16" s="112"/>
      <c r="J16" s="114"/>
      <c r="K16" s="114"/>
    </row>
    <row r="17" ht="22.9" customHeight="1" spans="1:11">
      <c r="A17" s="66" t="s">
        <v>178</v>
      </c>
      <c r="B17" s="66" t="s">
        <v>174</v>
      </c>
      <c r="C17" s="66">
        <v>9</v>
      </c>
      <c r="D17" s="66">
        <v>2130109</v>
      </c>
      <c r="E17" s="6" t="s">
        <v>182</v>
      </c>
      <c r="F17" s="112">
        <f>'5支出分类（部门预算）'!F17</f>
        <v>85.3846</v>
      </c>
      <c r="G17" s="112">
        <f>'5支出分类（部门预算）'!G17</f>
        <v>85.3846</v>
      </c>
      <c r="H17" s="112">
        <f>'5支出分类（部门预算）'!K17</f>
        <v>0</v>
      </c>
      <c r="I17" s="112"/>
      <c r="J17" s="114"/>
      <c r="K17" s="114"/>
    </row>
    <row r="18" ht="22.9" customHeight="1" spans="1:11">
      <c r="A18" s="66" t="s">
        <v>178</v>
      </c>
      <c r="B18" s="66" t="s">
        <v>174</v>
      </c>
      <c r="C18" s="66">
        <v>12</v>
      </c>
      <c r="D18" s="66">
        <v>2130112</v>
      </c>
      <c r="E18" s="6" t="s">
        <v>183</v>
      </c>
      <c r="F18" s="112">
        <f>'5支出分类（部门预算）'!F18</f>
        <v>326.9</v>
      </c>
      <c r="G18" s="112">
        <f>'5支出分类（部门预算）'!G18</f>
        <v>254.57</v>
      </c>
      <c r="H18" s="112">
        <f>'5支出分类（部门预算）'!K18</f>
        <v>72.33</v>
      </c>
      <c r="I18" s="112"/>
      <c r="J18" s="114"/>
      <c r="K18" s="114"/>
    </row>
    <row r="19" ht="22.9" customHeight="1" spans="1:11">
      <c r="A19" s="66">
        <v>213</v>
      </c>
      <c r="B19" s="66" t="s">
        <v>174</v>
      </c>
      <c r="C19" s="66">
        <v>22</v>
      </c>
      <c r="D19" s="66">
        <v>2130122</v>
      </c>
      <c r="E19" s="6" t="s">
        <v>184</v>
      </c>
      <c r="F19" s="112">
        <f>'5支出分类（部门预算）'!F19</f>
        <v>13637</v>
      </c>
      <c r="G19" s="112">
        <f>'5支出分类（部门预算）'!G19</f>
        <v>0</v>
      </c>
      <c r="H19" s="112">
        <f>'5支出分类（部门预算）'!K19</f>
        <v>13637</v>
      </c>
      <c r="I19" s="112"/>
      <c r="J19" s="114"/>
      <c r="K19" s="114"/>
    </row>
    <row r="20" ht="22.9" customHeight="1" spans="1:11">
      <c r="A20" s="66" t="s">
        <v>178</v>
      </c>
      <c r="B20" s="66" t="s">
        <v>174</v>
      </c>
      <c r="C20" s="66">
        <v>24</v>
      </c>
      <c r="D20" s="66">
        <v>2130124</v>
      </c>
      <c r="E20" s="6" t="s">
        <v>185</v>
      </c>
      <c r="F20" s="112">
        <f>'5支出分类（部门预算）'!F20</f>
        <v>2</v>
      </c>
      <c r="G20" s="112">
        <f>'5支出分类（部门预算）'!G20</f>
        <v>0</v>
      </c>
      <c r="H20" s="112">
        <f>'5支出分类（部门预算）'!K20</f>
        <v>2</v>
      </c>
      <c r="I20" s="112"/>
      <c r="J20" s="114"/>
      <c r="K20" s="114"/>
    </row>
    <row r="21" ht="22.9" customHeight="1" spans="1:11">
      <c r="A21" s="66">
        <v>213</v>
      </c>
      <c r="B21" s="66" t="s">
        <v>174</v>
      </c>
      <c r="C21" s="66">
        <v>25</v>
      </c>
      <c r="D21" s="66">
        <v>2130125</v>
      </c>
      <c r="E21" s="6" t="s">
        <v>186</v>
      </c>
      <c r="F21" s="112">
        <f>'5支出分类（部门预算）'!F21</f>
        <v>300</v>
      </c>
      <c r="G21" s="112">
        <f>'5支出分类（部门预算）'!G21</f>
        <v>0</v>
      </c>
      <c r="H21" s="112">
        <f>'5支出分类（部门预算）'!K21</f>
        <v>300</v>
      </c>
      <c r="I21" s="112"/>
      <c r="J21" s="114"/>
      <c r="K21" s="114"/>
    </row>
    <row r="22" ht="22.9" customHeight="1" spans="1:11">
      <c r="A22" s="66">
        <v>213</v>
      </c>
      <c r="B22" s="66" t="s">
        <v>174</v>
      </c>
      <c r="C22" s="66">
        <v>35</v>
      </c>
      <c r="D22" s="66">
        <v>2130135</v>
      </c>
      <c r="E22" s="6" t="s">
        <v>187</v>
      </c>
      <c r="F22" s="112">
        <f>'5支出分类（部门预算）'!F22</f>
        <v>273.9</v>
      </c>
      <c r="G22" s="112">
        <f>'5支出分类（部门预算）'!G22</f>
        <v>0</v>
      </c>
      <c r="H22" s="112">
        <f>'5支出分类（部门预算）'!K22</f>
        <v>273.9</v>
      </c>
      <c r="I22" s="112"/>
      <c r="J22" s="114"/>
      <c r="K22" s="114"/>
    </row>
    <row r="23" ht="22.9" customHeight="1" spans="1:11">
      <c r="A23" s="66">
        <v>213</v>
      </c>
      <c r="B23" s="66" t="s">
        <v>174</v>
      </c>
      <c r="C23" s="66">
        <v>99</v>
      </c>
      <c r="D23" s="66">
        <v>2130199</v>
      </c>
      <c r="E23" s="6" t="s">
        <v>188</v>
      </c>
      <c r="F23" s="112">
        <f>'5支出分类（部门预算）'!F23</f>
        <v>1246.94</v>
      </c>
      <c r="G23" s="112">
        <f>'5支出分类（部门预算）'!G23</f>
        <v>566.94</v>
      </c>
      <c r="H23" s="112">
        <f>'5支出分类（部门预算）'!K23</f>
        <v>680</v>
      </c>
      <c r="I23" s="112"/>
      <c r="J23" s="114"/>
      <c r="K23" s="114"/>
    </row>
    <row r="24" ht="22.9" customHeight="1" spans="1:11">
      <c r="A24" s="66" t="s">
        <v>189</v>
      </c>
      <c r="B24" s="66" t="s">
        <v>190</v>
      </c>
      <c r="C24" s="66" t="s">
        <v>174</v>
      </c>
      <c r="D24" s="66">
        <v>2210201</v>
      </c>
      <c r="E24" s="6" t="s">
        <v>191</v>
      </c>
      <c r="F24" s="112">
        <f>'5支出分类（部门预算）'!F24</f>
        <v>144.217904</v>
      </c>
      <c r="G24" s="112">
        <f>'5支出分类（部门预算）'!G24</f>
        <v>144.217904</v>
      </c>
      <c r="H24" s="112">
        <f>'5支出分类（部门预算）'!K24</f>
        <v>0</v>
      </c>
      <c r="I24" s="112"/>
      <c r="J24" s="114"/>
      <c r="K24" s="11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15" zoomScaleNormal="115" topLeftCell="A9" workbookViewId="0">
      <selection activeCell="S1" sqref="S1:T1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8" width="7.75" customWidth="1"/>
    <col min="9" max="12" width="7.13333333333333" customWidth="1"/>
    <col min="13" max="13" width="8.13333333333333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20">
      <c r="A1" s="11"/>
      <c r="S1" s="108" t="s">
        <v>192</v>
      </c>
      <c r="T1" s="108"/>
    </row>
    <row r="2" ht="42.2" customHeight="1" spans="1:20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" t="s">
        <v>31</v>
      </c>
      <c r="T3" s="10"/>
    </row>
    <row r="4" ht="19.9" customHeight="1" spans="1:20">
      <c r="A4" s="58" t="s">
        <v>156</v>
      </c>
      <c r="B4" s="58"/>
      <c r="C4" s="58"/>
      <c r="D4" s="58" t="s">
        <v>193</v>
      </c>
      <c r="E4" s="58" t="s">
        <v>194</v>
      </c>
      <c r="F4" s="58" t="s">
        <v>195</v>
      </c>
      <c r="G4" s="58" t="s">
        <v>196</v>
      </c>
      <c r="H4" s="58" t="s">
        <v>197</v>
      </c>
      <c r="I4" s="58" t="s">
        <v>198</v>
      </c>
      <c r="J4" s="58" t="s">
        <v>199</v>
      </c>
      <c r="K4" s="58" t="s">
        <v>200</v>
      </c>
      <c r="L4" s="58" t="s">
        <v>201</v>
      </c>
      <c r="M4" s="58" t="s">
        <v>202</v>
      </c>
      <c r="N4" s="58" t="s">
        <v>203</v>
      </c>
      <c r="O4" s="58" t="s">
        <v>204</v>
      </c>
      <c r="P4" s="58" t="s">
        <v>205</v>
      </c>
      <c r="Q4" s="58" t="s">
        <v>206</v>
      </c>
      <c r="R4" s="58" t="s">
        <v>207</v>
      </c>
      <c r="S4" s="58" t="s">
        <v>208</v>
      </c>
      <c r="T4" s="58" t="s">
        <v>209</v>
      </c>
    </row>
    <row r="5" ht="20.65" customHeight="1" spans="1:20">
      <c r="A5" s="58" t="s">
        <v>164</v>
      </c>
      <c r="B5" s="58" t="s">
        <v>165</v>
      </c>
      <c r="C5" s="58" t="s">
        <v>166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22.9" customHeight="1" spans="1:20">
      <c r="A6" s="15"/>
      <c r="B6" s="15"/>
      <c r="C6" s="15"/>
      <c r="D6" s="13"/>
      <c r="E6" s="13" t="s">
        <v>135</v>
      </c>
      <c r="F6" s="107">
        <f>F7</f>
        <v>17998.850854</v>
      </c>
      <c r="G6" s="107">
        <f t="shared" ref="G6:T6" si="0">G7</f>
        <v>1677.85765</v>
      </c>
      <c r="H6" s="107">
        <f t="shared" si="0"/>
        <v>8074.935662</v>
      </c>
      <c r="I6" s="107">
        <f t="shared" si="0"/>
        <v>0</v>
      </c>
      <c r="J6" s="107">
        <f t="shared" si="0"/>
        <v>3020</v>
      </c>
      <c r="K6" s="107">
        <f t="shared" si="0"/>
        <v>504.944642</v>
      </c>
      <c r="L6" s="107">
        <f t="shared" si="0"/>
        <v>0</v>
      </c>
      <c r="M6" s="107">
        <f t="shared" si="0"/>
        <v>4588.8829</v>
      </c>
      <c r="N6" s="107">
        <f t="shared" si="0"/>
        <v>0</v>
      </c>
      <c r="O6" s="107">
        <f t="shared" si="0"/>
        <v>132.23</v>
      </c>
      <c r="P6" s="107">
        <f t="shared" si="0"/>
        <v>0</v>
      </c>
      <c r="Q6" s="107">
        <f t="shared" si="0"/>
        <v>0</v>
      </c>
      <c r="R6" s="107">
        <f t="shared" si="0"/>
        <v>0</v>
      </c>
      <c r="S6" s="107">
        <f t="shared" si="0"/>
        <v>0</v>
      </c>
      <c r="T6" s="107">
        <f t="shared" si="0"/>
        <v>0</v>
      </c>
    </row>
    <row r="7" ht="22.9" customHeight="1" spans="1:20">
      <c r="A7" s="15"/>
      <c r="B7" s="15"/>
      <c r="C7" s="15"/>
      <c r="D7" s="13">
        <v>419</v>
      </c>
      <c r="E7" s="13" t="s">
        <v>3</v>
      </c>
      <c r="F7" s="107">
        <f>SUM(F8:F24)</f>
        <v>17998.850854</v>
      </c>
      <c r="G7" s="107">
        <f t="shared" ref="G7:T7" si="1">SUM(G8:G24)</f>
        <v>1677.85765</v>
      </c>
      <c r="H7" s="107">
        <f t="shared" si="1"/>
        <v>8074.935662</v>
      </c>
      <c r="I7" s="107">
        <f t="shared" si="1"/>
        <v>0</v>
      </c>
      <c r="J7" s="107">
        <f t="shared" si="1"/>
        <v>3020</v>
      </c>
      <c r="K7" s="107">
        <f t="shared" si="1"/>
        <v>504.944642</v>
      </c>
      <c r="L7" s="107">
        <f t="shared" si="1"/>
        <v>0</v>
      </c>
      <c r="M7" s="107">
        <f t="shared" si="1"/>
        <v>4588.8829</v>
      </c>
      <c r="N7" s="107">
        <f t="shared" si="1"/>
        <v>0</v>
      </c>
      <c r="O7" s="107">
        <f t="shared" si="1"/>
        <v>132.23</v>
      </c>
      <c r="P7" s="107">
        <f t="shared" si="1"/>
        <v>0</v>
      </c>
      <c r="Q7" s="107">
        <f t="shared" si="1"/>
        <v>0</v>
      </c>
      <c r="R7" s="107">
        <f t="shared" si="1"/>
        <v>0</v>
      </c>
      <c r="S7" s="107">
        <f t="shared" si="1"/>
        <v>0</v>
      </c>
      <c r="T7" s="107">
        <f t="shared" si="1"/>
        <v>0</v>
      </c>
    </row>
    <row r="8" ht="22.9" customHeight="1" spans="1:20">
      <c r="A8" s="66" t="s">
        <v>167</v>
      </c>
      <c r="B8" s="66" t="s">
        <v>168</v>
      </c>
      <c r="C8" s="66" t="s">
        <v>168</v>
      </c>
      <c r="D8" s="67">
        <v>419</v>
      </c>
      <c r="E8" s="6" t="s">
        <v>169</v>
      </c>
      <c r="F8" s="5">
        <f>SUM(G8:T8)</f>
        <v>192.283872</v>
      </c>
      <c r="G8" s="5">
        <v>152.9784</v>
      </c>
      <c r="H8" s="5">
        <v>0</v>
      </c>
      <c r="I8" s="5">
        <v>0</v>
      </c>
      <c r="J8" s="5">
        <v>0</v>
      </c>
      <c r="K8" s="5">
        <v>39.305472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</row>
    <row r="9" ht="22.9" customHeight="1" spans="1:20">
      <c r="A9" s="66" t="s">
        <v>167</v>
      </c>
      <c r="B9" s="66" t="s">
        <v>170</v>
      </c>
      <c r="C9" s="66" t="s">
        <v>170</v>
      </c>
      <c r="D9" s="67">
        <v>419</v>
      </c>
      <c r="E9" s="6" t="s">
        <v>171</v>
      </c>
      <c r="F9" s="5">
        <f t="shared" ref="F9:F24" si="2">SUM(G9:T9)</f>
        <v>12.023992</v>
      </c>
      <c r="G9" s="63">
        <v>9.5649</v>
      </c>
      <c r="H9" s="63">
        <v>0</v>
      </c>
      <c r="I9" s="63">
        <v>0</v>
      </c>
      <c r="J9" s="63">
        <v>0</v>
      </c>
      <c r="K9" s="63">
        <v>2.459092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</row>
    <row r="10" ht="22.9" customHeight="1" spans="1:20">
      <c r="A10" s="66" t="s">
        <v>172</v>
      </c>
      <c r="B10" s="66" t="s">
        <v>173</v>
      </c>
      <c r="C10" s="66" t="s">
        <v>174</v>
      </c>
      <c r="D10" s="67">
        <v>419</v>
      </c>
      <c r="E10" s="6" t="s">
        <v>175</v>
      </c>
      <c r="F10" s="5">
        <f t="shared" si="2"/>
        <v>78.479894</v>
      </c>
      <c r="G10" s="63">
        <v>78.479894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</row>
    <row r="11" ht="22.9" customHeight="1" spans="1:20">
      <c r="A11" s="66" t="s">
        <v>172</v>
      </c>
      <c r="B11" s="66" t="s">
        <v>173</v>
      </c>
      <c r="C11" s="66">
        <v>2</v>
      </c>
      <c r="D11" s="67">
        <v>419</v>
      </c>
      <c r="E11" s="6" t="s">
        <v>176</v>
      </c>
      <c r="F11" s="5">
        <f t="shared" si="2"/>
        <v>35.69303</v>
      </c>
      <c r="G11" s="63">
        <v>12.346656</v>
      </c>
      <c r="H11" s="63">
        <v>0</v>
      </c>
      <c r="I11" s="63">
        <v>0</v>
      </c>
      <c r="J11" s="63">
        <v>0</v>
      </c>
      <c r="K11" s="63">
        <v>23.346374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</row>
    <row r="12" ht="22.9" customHeight="1" spans="1:20">
      <c r="A12" s="66">
        <v>211</v>
      </c>
      <c r="B12" s="66">
        <v>14</v>
      </c>
      <c r="C12" s="66">
        <v>1</v>
      </c>
      <c r="D12" s="67">
        <v>419</v>
      </c>
      <c r="E12" s="6" t="s">
        <v>177</v>
      </c>
      <c r="F12" s="5">
        <f t="shared" si="2"/>
        <v>92.5791</v>
      </c>
      <c r="G12" s="63">
        <v>50.5917</v>
      </c>
      <c r="H12" s="63">
        <v>38.5674</v>
      </c>
      <c r="I12" s="63">
        <v>0</v>
      </c>
      <c r="J12" s="63">
        <v>0</v>
      </c>
      <c r="K12" s="63">
        <v>3.42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</row>
    <row r="13" ht="22.9" customHeight="1" spans="1:20">
      <c r="A13" s="66" t="s">
        <v>178</v>
      </c>
      <c r="B13" s="66" t="s">
        <v>174</v>
      </c>
      <c r="C13" s="66" t="s">
        <v>174</v>
      </c>
      <c r="D13" s="67">
        <v>419</v>
      </c>
      <c r="E13" s="6" t="s">
        <v>177</v>
      </c>
      <c r="F13" s="5">
        <f t="shared" si="2"/>
        <v>1383.105562</v>
      </c>
      <c r="G13" s="63">
        <v>1054.8373</v>
      </c>
      <c r="H13" s="63">
        <v>322.288262</v>
      </c>
      <c r="I13" s="63">
        <v>0</v>
      </c>
      <c r="J13" s="63">
        <v>0</v>
      </c>
      <c r="K13" s="63">
        <v>5.98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</row>
    <row r="14" ht="22.9" customHeight="1" spans="1:20">
      <c r="A14" s="66" t="s">
        <v>178</v>
      </c>
      <c r="B14" s="66" t="s">
        <v>174</v>
      </c>
      <c r="C14" s="66">
        <v>2</v>
      </c>
      <c r="D14" s="67">
        <v>419</v>
      </c>
      <c r="E14" s="6" t="s">
        <v>179</v>
      </c>
      <c r="F14" s="5">
        <f t="shared" si="2"/>
        <v>10</v>
      </c>
      <c r="G14" s="63">
        <v>0</v>
      </c>
      <c r="H14" s="63">
        <v>10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</row>
    <row r="15" ht="22.9" customHeight="1" spans="1:20">
      <c r="A15" s="66" t="s">
        <v>178</v>
      </c>
      <c r="B15" s="66" t="s">
        <v>174</v>
      </c>
      <c r="C15" s="66">
        <v>6</v>
      </c>
      <c r="D15" s="67">
        <v>419</v>
      </c>
      <c r="E15" s="6" t="s">
        <v>180</v>
      </c>
      <c r="F15" s="5">
        <f t="shared" si="2"/>
        <v>61.79</v>
      </c>
      <c r="G15" s="63">
        <v>57.29</v>
      </c>
      <c r="H15" s="63">
        <v>4.5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</row>
    <row r="16" ht="22.9" customHeight="1" spans="1:20">
      <c r="A16" s="66" t="s">
        <v>178</v>
      </c>
      <c r="B16" s="66" t="s">
        <v>174</v>
      </c>
      <c r="C16" s="66">
        <v>8</v>
      </c>
      <c r="D16" s="67">
        <v>419</v>
      </c>
      <c r="E16" s="6" t="s">
        <v>181</v>
      </c>
      <c r="F16" s="5">
        <f t="shared" si="2"/>
        <v>116.5529</v>
      </c>
      <c r="G16" s="63">
        <v>0</v>
      </c>
      <c r="H16" s="63">
        <v>0</v>
      </c>
      <c r="I16" s="63">
        <v>0</v>
      </c>
      <c r="J16" s="63">
        <v>0</v>
      </c>
      <c r="K16" s="63">
        <v>7</v>
      </c>
      <c r="L16" s="63">
        <v>0</v>
      </c>
      <c r="M16" s="63">
        <v>109.5529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</row>
    <row r="17" ht="22.9" customHeight="1" spans="1:20">
      <c r="A17" s="66" t="s">
        <v>178</v>
      </c>
      <c r="B17" s="66" t="s">
        <v>174</v>
      </c>
      <c r="C17" s="66">
        <v>9</v>
      </c>
      <c r="D17" s="67">
        <v>419</v>
      </c>
      <c r="E17" s="6" t="s">
        <v>182</v>
      </c>
      <c r="F17" s="5">
        <f t="shared" si="2"/>
        <v>85.3846</v>
      </c>
      <c r="G17" s="63">
        <v>0</v>
      </c>
      <c r="H17" s="63">
        <v>0</v>
      </c>
      <c r="I17" s="63">
        <v>0</v>
      </c>
      <c r="J17" s="63">
        <v>0</v>
      </c>
      <c r="K17" s="63">
        <v>85.3846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</row>
    <row r="18" ht="22.9" customHeight="1" spans="1:20">
      <c r="A18" s="66" t="s">
        <v>178</v>
      </c>
      <c r="B18" s="66" t="s">
        <v>174</v>
      </c>
      <c r="C18" s="66">
        <v>12</v>
      </c>
      <c r="D18" s="67">
        <v>419</v>
      </c>
      <c r="E18" s="6" t="s">
        <v>183</v>
      </c>
      <c r="F18" s="5">
        <f t="shared" si="2"/>
        <v>326.9</v>
      </c>
      <c r="G18" s="63">
        <v>0</v>
      </c>
      <c r="H18" s="63">
        <v>0</v>
      </c>
      <c r="I18" s="63">
        <v>0</v>
      </c>
      <c r="J18" s="63">
        <v>0</v>
      </c>
      <c r="K18" s="63">
        <v>308.57</v>
      </c>
      <c r="L18" s="63">
        <v>0</v>
      </c>
      <c r="M18" s="63">
        <v>0</v>
      </c>
      <c r="N18" s="63">
        <v>0</v>
      </c>
      <c r="O18" s="63">
        <v>18.33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</row>
    <row r="19" ht="22.9" customHeight="1" spans="1:20">
      <c r="A19" s="66">
        <v>213</v>
      </c>
      <c r="B19" s="66" t="s">
        <v>174</v>
      </c>
      <c r="C19" s="66">
        <v>22</v>
      </c>
      <c r="D19" s="67">
        <v>419</v>
      </c>
      <c r="E19" s="6" t="s">
        <v>184</v>
      </c>
      <c r="F19" s="5">
        <f t="shared" si="2"/>
        <v>13637</v>
      </c>
      <c r="G19" s="63">
        <v>0</v>
      </c>
      <c r="H19" s="63">
        <v>7326.57</v>
      </c>
      <c r="I19" s="63">
        <v>0</v>
      </c>
      <c r="J19" s="63">
        <v>3020</v>
      </c>
      <c r="K19" s="63">
        <v>0</v>
      </c>
      <c r="L19" s="63">
        <v>0</v>
      </c>
      <c r="M19" s="63">
        <v>3263.43</v>
      </c>
      <c r="N19" s="63">
        <v>0</v>
      </c>
      <c r="O19" s="63">
        <v>27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</row>
    <row r="20" ht="22.9" customHeight="1" spans="1:20">
      <c r="A20" s="66" t="s">
        <v>178</v>
      </c>
      <c r="B20" s="66" t="s">
        <v>174</v>
      </c>
      <c r="C20" s="66">
        <v>24</v>
      </c>
      <c r="D20" s="67">
        <v>419</v>
      </c>
      <c r="E20" s="6" t="s">
        <v>185</v>
      </c>
      <c r="F20" s="5">
        <f t="shared" si="2"/>
        <v>2</v>
      </c>
      <c r="G20" s="63">
        <v>0</v>
      </c>
      <c r="H20" s="63">
        <v>2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</row>
    <row r="21" ht="22.9" customHeight="1" spans="1:20">
      <c r="A21" s="66">
        <v>213</v>
      </c>
      <c r="B21" s="66" t="s">
        <v>174</v>
      </c>
      <c r="C21" s="66">
        <v>25</v>
      </c>
      <c r="D21" s="67">
        <v>419</v>
      </c>
      <c r="E21" s="6" t="s">
        <v>186</v>
      </c>
      <c r="F21" s="5">
        <f t="shared" si="2"/>
        <v>300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300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</row>
    <row r="22" ht="22.9" customHeight="1" spans="1:20">
      <c r="A22" s="66">
        <v>213</v>
      </c>
      <c r="B22" s="66" t="s">
        <v>174</v>
      </c>
      <c r="C22" s="66">
        <v>35</v>
      </c>
      <c r="D22" s="67">
        <v>419</v>
      </c>
      <c r="E22" s="6" t="s">
        <v>187</v>
      </c>
      <c r="F22" s="5">
        <f t="shared" si="2"/>
        <v>273.9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273.9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</row>
    <row r="23" ht="22.9" customHeight="1" spans="1:20">
      <c r="A23" s="66">
        <v>213</v>
      </c>
      <c r="B23" s="66" t="s">
        <v>174</v>
      </c>
      <c r="C23" s="66">
        <v>99</v>
      </c>
      <c r="D23" s="67">
        <v>419</v>
      </c>
      <c r="E23" s="6" t="s">
        <v>188</v>
      </c>
      <c r="F23" s="5">
        <f t="shared" si="2"/>
        <v>1246.94</v>
      </c>
      <c r="G23" s="63">
        <v>147.03</v>
      </c>
      <c r="H23" s="63">
        <v>371.01</v>
      </c>
      <c r="I23" s="63">
        <v>0</v>
      </c>
      <c r="J23" s="63">
        <v>0</v>
      </c>
      <c r="K23" s="63">
        <v>0</v>
      </c>
      <c r="L23" s="63">
        <v>0</v>
      </c>
      <c r="M23" s="63">
        <v>642</v>
      </c>
      <c r="N23" s="63">
        <v>0</v>
      </c>
      <c r="O23" s="63">
        <v>86.9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</row>
    <row r="24" ht="22.9" customHeight="1" spans="1:20">
      <c r="A24" s="66" t="s">
        <v>189</v>
      </c>
      <c r="B24" s="66" t="s">
        <v>190</v>
      </c>
      <c r="C24" s="66" t="s">
        <v>174</v>
      </c>
      <c r="D24" s="67">
        <v>419</v>
      </c>
      <c r="E24" s="6" t="s">
        <v>191</v>
      </c>
      <c r="F24" s="5">
        <f t="shared" si="2"/>
        <v>144.217904</v>
      </c>
      <c r="G24" s="63">
        <v>114.7388</v>
      </c>
      <c r="H24" s="63">
        <v>0</v>
      </c>
      <c r="I24" s="63">
        <v>0</v>
      </c>
      <c r="J24" s="63">
        <v>0</v>
      </c>
      <c r="K24" s="63">
        <v>29.479104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</row>
    <row r="25" spans="1:5">
      <c r="A25" s="71"/>
      <c r="B25" s="71"/>
      <c r="C25" s="71"/>
      <c r="D25" s="71"/>
      <c r="E25" s="7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zoomScale="115" zoomScaleNormal="115" topLeftCell="A15" workbookViewId="0">
      <selection activeCell="A2" sqref="A2:U2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75" customWidth="1"/>
    <col min="8" max="8" width="7" customWidth="1"/>
    <col min="9" max="15" width="7.13333333333333" customWidth="1"/>
    <col min="16" max="16" width="8.69166666666667" customWidth="1"/>
    <col min="17" max="17" width="7.38333333333333" customWidth="1"/>
    <col min="18" max="18" width="9.45" customWidth="1"/>
    <col min="19" max="21" width="7.13333333333333" customWidth="1"/>
    <col min="22" max="23" width="9.75" customWidth="1"/>
  </cols>
  <sheetData>
    <row r="1" ht="16.35" customHeight="1" spans="1:21">
      <c r="A1" s="11"/>
      <c r="T1" s="50" t="s">
        <v>210</v>
      </c>
      <c r="U1" s="51"/>
    </row>
    <row r="2" ht="37.15" customHeight="1" spans="1:21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0" t="s">
        <v>31</v>
      </c>
      <c r="U3" s="10"/>
    </row>
    <row r="4" ht="22.35" customHeight="1" spans="1:21">
      <c r="A4" s="58" t="s">
        <v>156</v>
      </c>
      <c r="B4" s="58"/>
      <c r="C4" s="58"/>
      <c r="D4" s="58" t="s">
        <v>193</v>
      </c>
      <c r="E4" s="58" t="s">
        <v>194</v>
      </c>
      <c r="F4" s="58" t="s">
        <v>211</v>
      </c>
      <c r="G4" s="58" t="s">
        <v>159</v>
      </c>
      <c r="H4" s="58"/>
      <c r="I4" s="58"/>
      <c r="J4" s="58"/>
      <c r="K4" s="58" t="s">
        <v>160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ht="39.6" customHeight="1" spans="1:21">
      <c r="A5" s="58" t="s">
        <v>164</v>
      </c>
      <c r="B5" s="58" t="s">
        <v>165</v>
      </c>
      <c r="C5" s="58" t="s">
        <v>166</v>
      </c>
      <c r="D5" s="58"/>
      <c r="E5" s="58"/>
      <c r="F5" s="58"/>
      <c r="G5" s="58" t="s">
        <v>135</v>
      </c>
      <c r="H5" s="58" t="s">
        <v>212</v>
      </c>
      <c r="I5" s="58" t="s">
        <v>213</v>
      </c>
      <c r="J5" s="58" t="s">
        <v>204</v>
      </c>
      <c r="K5" s="58" t="s">
        <v>135</v>
      </c>
      <c r="L5" s="58" t="s">
        <v>214</v>
      </c>
      <c r="M5" s="58" t="s">
        <v>215</v>
      </c>
      <c r="N5" s="58" t="s">
        <v>216</v>
      </c>
      <c r="O5" s="58" t="s">
        <v>206</v>
      </c>
      <c r="P5" s="58" t="s">
        <v>217</v>
      </c>
      <c r="Q5" s="58" t="s">
        <v>218</v>
      </c>
      <c r="R5" s="58" t="s">
        <v>219</v>
      </c>
      <c r="S5" s="58" t="s">
        <v>202</v>
      </c>
      <c r="T5" s="58" t="s">
        <v>205</v>
      </c>
      <c r="U5" s="58" t="s">
        <v>209</v>
      </c>
    </row>
    <row r="6" ht="22.9" customHeight="1" spans="1:21">
      <c r="A6" s="15"/>
      <c r="B6" s="15"/>
      <c r="C6" s="15"/>
      <c r="D6" s="15"/>
      <c r="E6" s="15" t="s">
        <v>135</v>
      </c>
      <c r="F6" s="14">
        <f>F7</f>
        <v>17998.850854</v>
      </c>
      <c r="G6" s="14">
        <f t="shared" ref="G6:U6" si="0">G7</f>
        <v>2696.148292</v>
      </c>
      <c r="H6" s="14">
        <f t="shared" si="0"/>
        <v>2079.822292</v>
      </c>
      <c r="I6" s="14">
        <f t="shared" si="0"/>
        <v>529.426</v>
      </c>
      <c r="J6" s="14">
        <f t="shared" si="0"/>
        <v>86.9</v>
      </c>
      <c r="K6" s="14">
        <f t="shared" si="0"/>
        <v>15302.702562</v>
      </c>
      <c r="L6" s="14">
        <f t="shared" si="0"/>
        <v>0</v>
      </c>
      <c r="M6" s="14">
        <f t="shared" si="0"/>
        <v>7648.489662</v>
      </c>
      <c r="N6" s="14">
        <f t="shared" si="0"/>
        <v>45.33</v>
      </c>
      <c r="O6" s="14">
        <f t="shared" si="0"/>
        <v>0</v>
      </c>
      <c r="P6" s="14">
        <f t="shared" si="0"/>
        <v>0</v>
      </c>
      <c r="Q6" s="14">
        <f t="shared" si="0"/>
        <v>3020</v>
      </c>
      <c r="R6" s="14">
        <f t="shared" si="0"/>
        <v>0</v>
      </c>
      <c r="S6" s="14">
        <f t="shared" si="0"/>
        <v>4588.8829</v>
      </c>
      <c r="T6" s="14">
        <f t="shared" si="0"/>
        <v>0</v>
      </c>
      <c r="U6" s="14">
        <f t="shared" si="0"/>
        <v>0</v>
      </c>
    </row>
    <row r="7" ht="22.9" customHeight="1" spans="1:21">
      <c r="A7" s="15"/>
      <c r="B7" s="15"/>
      <c r="C7" s="15"/>
      <c r="D7" s="15">
        <v>419</v>
      </c>
      <c r="E7" s="15" t="s">
        <v>3</v>
      </c>
      <c r="F7" s="14">
        <f>SUM(F8:F25)</f>
        <v>17998.850854</v>
      </c>
      <c r="G7" s="14">
        <f t="shared" ref="G7:U7" si="1">SUM(G8:G25)</f>
        <v>2696.148292</v>
      </c>
      <c r="H7" s="14">
        <f t="shared" si="1"/>
        <v>2079.822292</v>
      </c>
      <c r="I7" s="14">
        <f t="shared" si="1"/>
        <v>529.426</v>
      </c>
      <c r="J7" s="14">
        <f t="shared" si="1"/>
        <v>86.9</v>
      </c>
      <c r="K7" s="14">
        <f t="shared" si="1"/>
        <v>15302.702562</v>
      </c>
      <c r="L7" s="14">
        <f t="shared" si="1"/>
        <v>0</v>
      </c>
      <c r="M7" s="14">
        <f t="shared" si="1"/>
        <v>7648.489662</v>
      </c>
      <c r="N7" s="14">
        <f t="shared" si="1"/>
        <v>45.33</v>
      </c>
      <c r="O7" s="14">
        <f t="shared" si="1"/>
        <v>0</v>
      </c>
      <c r="P7" s="14">
        <f t="shared" si="1"/>
        <v>0</v>
      </c>
      <c r="Q7" s="14">
        <f t="shared" si="1"/>
        <v>3020</v>
      </c>
      <c r="R7" s="14">
        <f t="shared" si="1"/>
        <v>0</v>
      </c>
      <c r="S7" s="14">
        <f t="shared" si="1"/>
        <v>4588.8829</v>
      </c>
      <c r="T7" s="14">
        <f t="shared" si="1"/>
        <v>0</v>
      </c>
      <c r="U7" s="14">
        <f t="shared" si="1"/>
        <v>0</v>
      </c>
    </row>
    <row r="8" ht="22.9" customHeight="1" spans="1:21">
      <c r="A8" s="66" t="s">
        <v>167</v>
      </c>
      <c r="B8" s="66" t="s">
        <v>168</v>
      </c>
      <c r="C8" s="66" t="s">
        <v>168</v>
      </c>
      <c r="D8" s="66">
        <v>419</v>
      </c>
      <c r="E8" s="6" t="s">
        <v>169</v>
      </c>
      <c r="F8" s="60">
        <f>G8+K8</f>
        <v>192.283872</v>
      </c>
      <c r="G8" s="60">
        <f>SUM(H8:J8)</f>
        <v>192.283872</v>
      </c>
      <c r="H8" s="60">
        <v>192.283872</v>
      </c>
      <c r="I8" s="60">
        <v>0</v>
      </c>
      <c r="J8" s="60">
        <v>0</v>
      </c>
      <c r="K8" s="60">
        <f>SUM(L8:U8)</f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</row>
    <row r="9" ht="22.9" customHeight="1" spans="1:21">
      <c r="A9" s="66" t="s">
        <v>167</v>
      </c>
      <c r="B9" s="66" t="s">
        <v>170</v>
      </c>
      <c r="C9" s="66" t="s">
        <v>170</v>
      </c>
      <c r="D9" s="66">
        <v>419</v>
      </c>
      <c r="E9" s="6" t="s">
        <v>171</v>
      </c>
      <c r="F9" s="60">
        <f t="shared" ref="F9:F24" si="2">G9+K9</f>
        <v>12.023992</v>
      </c>
      <c r="G9" s="60">
        <f t="shared" ref="G9:G24" si="3">SUM(H9:J9)</f>
        <v>12.023992</v>
      </c>
      <c r="H9" s="60">
        <v>12.023992</v>
      </c>
      <c r="I9" s="60">
        <v>0</v>
      </c>
      <c r="J9" s="60">
        <v>0</v>
      </c>
      <c r="K9" s="60">
        <f t="shared" ref="K9:K24" si="4">SUM(L9:U9)</f>
        <v>0</v>
      </c>
      <c r="L9" s="60">
        <v>0</v>
      </c>
      <c r="M9" s="60">
        <v>0</v>
      </c>
      <c r="N9" s="60">
        <v>0</v>
      </c>
      <c r="O9" s="60">
        <v>0</v>
      </c>
      <c r="P9" s="60">
        <v>0</v>
      </c>
      <c r="Q9" s="60">
        <v>0</v>
      </c>
      <c r="R9" s="60">
        <v>0</v>
      </c>
      <c r="S9" s="60">
        <v>0</v>
      </c>
      <c r="T9" s="60">
        <v>0</v>
      </c>
      <c r="U9" s="60">
        <v>0</v>
      </c>
    </row>
    <row r="10" ht="22.9" customHeight="1" spans="1:21">
      <c r="A10" s="66" t="s">
        <v>172</v>
      </c>
      <c r="B10" s="66" t="s">
        <v>173</v>
      </c>
      <c r="C10" s="66" t="s">
        <v>174</v>
      </c>
      <c r="D10" s="66">
        <v>419</v>
      </c>
      <c r="E10" s="6" t="s">
        <v>175</v>
      </c>
      <c r="F10" s="60">
        <f t="shared" si="2"/>
        <v>78.479894</v>
      </c>
      <c r="G10" s="60">
        <f t="shared" si="3"/>
        <v>78.479894</v>
      </c>
      <c r="H10" s="60">
        <v>78.479894</v>
      </c>
      <c r="I10" s="60">
        <v>0</v>
      </c>
      <c r="J10" s="60">
        <v>0</v>
      </c>
      <c r="K10" s="60">
        <f t="shared" si="4"/>
        <v>0</v>
      </c>
      <c r="L10" s="60">
        <v>0</v>
      </c>
      <c r="M10" s="60">
        <v>0</v>
      </c>
      <c r="N10" s="60">
        <v>0</v>
      </c>
      <c r="O10" s="60">
        <v>0</v>
      </c>
      <c r="P10" s="60">
        <v>0</v>
      </c>
      <c r="Q10" s="60">
        <v>0</v>
      </c>
      <c r="R10" s="60">
        <v>0</v>
      </c>
      <c r="S10" s="60">
        <v>0</v>
      </c>
      <c r="T10" s="60">
        <v>0</v>
      </c>
      <c r="U10" s="60">
        <v>0</v>
      </c>
    </row>
    <row r="11" ht="22.9" customHeight="1" spans="1:21">
      <c r="A11" s="66" t="s">
        <v>172</v>
      </c>
      <c r="B11" s="66" t="s">
        <v>173</v>
      </c>
      <c r="C11" s="66">
        <v>2</v>
      </c>
      <c r="D11" s="66">
        <v>419</v>
      </c>
      <c r="E11" s="6" t="s">
        <v>176</v>
      </c>
      <c r="F11" s="60">
        <f t="shared" si="2"/>
        <v>35.69303</v>
      </c>
      <c r="G11" s="60">
        <f t="shared" si="3"/>
        <v>35.69303</v>
      </c>
      <c r="H11" s="60">
        <v>35.69303</v>
      </c>
      <c r="I11" s="60">
        <v>0</v>
      </c>
      <c r="J11" s="60">
        <v>0</v>
      </c>
      <c r="K11" s="60">
        <f t="shared" si="4"/>
        <v>0</v>
      </c>
      <c r="L11" s="60">
        <v>0</v>
      </c>
      <c r="M11" s="60">
        <v>0</v>
      </c>
      <c r="N11" s="60">
        <v>0</v>
      </c>
      <c r="O11" s="60">
        <v>0</v>
      </c>
      <c r="P11" s="60">
        <v>0</v>
      </c>
      <c r="Q11" s="60">
        <v>0</v>
      </c>
      <c r="R11" s="60">
        <v>0</v>
      </c>
      <c r="S11" s="60">
        <v>0</v>
      </c>
      <c r="T11" s="60">
        <v>0</v>
      </c>
      <c r="U11" s="60">
        <v>0</v>
      </c>
    </row>
    <row r="12" ht="22.9" customHeight="1" spans="1:21">
      <c r="A12" s="66">
        <v>211</v>
      </c>
      <c r="B12" s="66">
        <v>14</v>
      </c>
      <c r="C12" s="66">
        <v>1</v>
      </c>
      <c r="D12" s="66">
        <v>419</v>
      </c>
      <c r="E12" s="6" t="s">
        <v>177</v>
      </c>
      <c r="F12" s="60">
        <f t="shared" si="2"/>
        <v>92.5791</v>
      </c>
      <c r="G12" s="60">
        <f t="shared" si="3"/>
        <v>57.7917</v>
      </c>
      <c r="H12" s="60">
        <v>50.5917</v>
      </c>
      <c r="I12" s="60">
        <v>7.2</v>
      </c>
      <c r="J12" s="60">
        <v>0</v>
      </c>
      <c r="K12" s="60">
        <f t="shared" si="4"/>
        <v>34.7874</v>
      </c>
      <c r="L12" s="60">
        <v>0</v>
      </c>
      <c r="M12" s="60">
        <v>34.7874</v>
      </c>
      <c r="N12" s="60">
        <v>0</v>
      </c>
      <c r="O12" s="60">
        <v>0</v>
      </c>
      <c r="P12" s="60">
        <v>0</v>
      </c>
      <c r="Q12" s="60">
        <v>0</v>
      </c>
      <c r="R12" s="60">
        <v>0</v>
      </c>
      <c r="S12" s="60">
        <v>0</v>
      </c>
      <c r="T12" s="60">
        <v>0</v>
      </c>
      <c r="U12" s="60">
        <v>0</v>
      </c>
    </row>
    <row r="13" ht="22.9" customHeight="1" spans="1:21">
      <c r="A13" s="66" t="s">
        <v>178</v>
      </c>
      <c r="B13" s="66" t="s">
        <v>174</v>
      </c>
      <c r="C13" s="66" t="s">
        <v>174</v>
      </c>
      <c r="D13" s="66">
        <v>419</v>
      </c>
      <c r="E13" s="6" t="s">
        <v>177</v>
      </c>
      <c r="F13" s="60">
        <f t="shared" si="2"/>
        <v>1383.105562</v>
      </c>
      <c r="G13" s="60">
        <f t="shared" si="3"/>
        <v>1206.9733</v>
      </c>
      <c r="H13" s="60">
        <v>1054.8373</v>
      </c>
      <c r="I13" s="60">
        <v>152.136</v>
      </c>
      <c r="J13" s="60">
        <v>0</v>
      </c>
      <c r="K13" s="60">
        <f t="shared" si="4"/>
        <v>176.132262</v>
      </c>
      <c r="L13" s="60">
        <v>0</v>
      </c>
      <c r="M13" s="60">
        <v>176.132262</v>
      </c>
      <c r="N13" s="60">
        <v>0</v>
      </c>
      <c r="O13" s="60">
        <v>0</v>
      </c>
      <c r="P13" s="60">
        <v>0</v>
      </c>
      <c r="Q13" s="60">
        <v>0</v>
      </c>
      <c r="R13" s="60">
        <v>0</v>
      </c>
      <c r="S13" s="60">
        <v>0</v>
      </c>
      <c r="T13" s="60">
        <v>0</v>
      </c>
      <c r="U13" s="60">
        <v>0</v>
      </c>
    </row>
    <row r="14" ht="22.9" customHeight="1" spans="1:21">
      <c r="A14" s="66" t="s">
        <v>178</v>
      </c>
      <c r="B14" s="66" t="s">
        <v>174</v>
      </c>
      <c r="C14" s="66">
        <v>2</v>
      </c>
      <c r="D14" s="66">
        <v>419</v>
      </c>
      <c r="E14" s="6" t="s">
        <v>179</v>
      </c>
      <c r="F14" s="60">
        <f t="shared" si="2"/>
        <v>10</v>
      </c>
      <c r="G14" s="60">
        <f t="shared" si="3"/>
        <v>0</v>
      </c>
      <c r="H14" s="60">
        <v>0</v>
      </c>
      <c r="I14" s="60">
        <v>0</v>
      </c>
      <c r="J14" s="60">
        <v>0</v>
      </c>
      <c r="K14" s="60">
        <f t="shared" si="4"/>
        <v>10</v>
      </c>
      <c r="L14" s="60">
        <v>0</v>
      </c>
      <c r="M14" s="60">
        <v>10</v>
      </c>
      <c r="N14" s="60">
        <v>0</v>
      </c>
      <c r="O14" s="60">
        <v>0</v>
      </c>
      <c r="P14" s="60">
        <v>0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</row>
    <row r="15" ht="22.9" customHeight="1" spans="1:21">
      <c r="A15" s="66" t="s">
        <v>178</v>
      </c>
      <c r="B15" s="66" t="s">
        <v>174</v>
      </c>
      <c r="C15" s="66">
        <v>6</v>
      </c>
      <c r="D15" s="66">
        <v>419</v>
      </c>
      <c r="E15" s="6" t="s">
        <v>180</v>
      </c>
      <c r="F15" s="60">
        <f t="shared" si="2"/>
        <v>61.79</v>
      </c>
      <c r="G15" s="60">
        <f t="shared" si="3"/>
        <v>61.79</v>
      </c>
      <c r="H15" s="60">
        <v>57.29</v>
      </c>
      <c r="I15" s="60">
        <v>4.5</v>
      </c>
      <c r="J15" s="60">
        <v>0</v>
      </c>
      <c r="K15" s="60">
        <f t="shared" si="4"/>
        <v>0</v>
      </c>
      <c r="L15" s="60">
        <v>0</v>
      </c>
      <c r="M15" s="60">
        <v>0</v>
      </c>
      <c r="N15" s="60">
        <v>0</v>
      </c>
      <c r="O15" s="60">
        <v>0</v>
      </c>
      <c r="P15" s="60">
        <v>0</v>
      </c>
      <c r="Q15" s="60">
        <v>0</v>
      </c>
      <c r="R15" s="60">
        <v>0</v>
      </c>
      <c r="S15" s="60">
        <v>0</v>
      </c>
      <c r="T15" s="60">
        <v>0</v>
      </c>
      <c r="U15" s="60">
        <v>0</v>
      </c>
    </row>
    <row r="16" ht="22.9" customHeight="1" spans="1:22">
      <c r="A16" s="66" t="s">
        <v>178</v>
      </c>
      <c r="B16" s="66" t="s">
        <v>174</v>
      </c>
      <c r="C16" s="66">
        <v>8</v>
      </c>
      <c r="D16" s="66">
        <v>419</v>
      </c>
      <c r="E16" s="6" t="s">
        <v>181</v>
      </c>
      <c r="F16" s="60">
        <f t="shared" si="2"/>
        <v>116.5529</v>
      </c>
      <c r="G16" s="60">
        <f t="shared" si="3"/>
        <v>0</v>
      </c>
      <c r="H16" s="60">
        <v>0</v>
      </c>
      <c r="I16" s="60">
        <v>0</v>
      </c>
      <c r="J16" s="60">
        <v>0</v>
      </c>
      <c r="K16" s="60">
        <f t="shared" si="4"/>
        <v>116.5529</v>
      </c>
      <c r="L16" s="60">
        <v>0</v>
      </c>
      <c r="M16" s="60">
        <v>7</v>
      </c>
      <c r="N16" s="60">
        <v>0</v>
      </c>
      <c r="O16" s="60">
        <v>0</v>
      </c>
      <c r="P16" s="60">
        <v>0</v>
      </c>
      <c r="Q16" s="60">
        <v>0</v>
      </c>
      <c r="R16" s="60">
        <v>0</v>
      </c>
      <c r="S16" s="60">
        <v>109.5529</v>
      </c>
      <c r="T16" s="60">
        <v>0</v>
      </c>
      <c r="U16" s="60">
        <v>0</v>
      </c>
      <c r="V16" s="106"/>
    </row>
    <row r="17" ht="22.9" customHeight="1" spans="1:21">
      <c r="A17" s="66" t="s">
        <v>178</v>
      </c>
      <c r="B17" s="66" t="s">
        <v>174</v>
      </c>
      <c r="C17" s="66">
        <v>9</v>
      </c>
      <c r="D17" s="66">
        <v>419</v>
      </c>
      <c r="E17" s="6" t="s">
        <v>182</v>
      </c>
      <c r="F17" s="60">
        <f t="shared" si="2"/>
        <v>85.3846</v>
      </c>
      <c r="G17" s="60">
        <f t="shared" si="3"/>
        <v>85.3846</v>
      </c>
      <c r="H17" s="60">
        <v>79.4446</v>
      </c>
      <c r="I17" s="60">
        <v>5.94</v>
      </c>
      <c r="J17" s="60">
        <v>0</v>
      </c>
      <c r="K17" s="60">
        <f t="shared" si="4"/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</row>
    <row r="18" ht="22.9" customHeight="1" spans="1:21">
      <c r="A18" s="66" t="s">
        <v>178</v>
      </c>
      <c r="B18" s="66" t="s">
        <v>174</v>
      </c>
      <c r="C18" s="66">
        <v>12</v>
      </c>
      <c r="D18" s="66">
        <v>419</v>
      </c>
      <c r="E18" s="6" t="s">
        <v>183</v>
      </c>
      <c r="F18" s="60">
        <f t="shared" si="2"/>
        <v>326.9</v>
      </c>
      <c r="G18" s="60">
        <f t="shared" si="3"/>
        <v>254.57</v>
      </c>
      <c r="H18" s="60">
        <v>227.93</v>
      </c>
      <c r="I18" s="60">
        <v>26.64</v>
      </c>
      <c r="J18" s="60">
        <v>0</v>
      </c>
      <c r="K18" s="60">
        <f t="shared" si="4"/>
        <v>72.33</v>
      </c>
      <c r="L18" s="60">
        <v>0</v>
      </c>
      <c r="M18" s="60">
        <v>54</v>
      </c>
      <c r="N18" s="60">
        <v>18.33</v>
      </c>
      <c r="O18" s="60">
        <v>0</v>
      </c>
      <c r="P18" s="60">
        <v>0</v>
      </c>
      <c r="Q18" s="60">
        <v>0</v>
      </c>
      <c r="R18" s="60">
        <v>0</v>
      </c>
      <c r="S18" s="60">
        <v>0</v>
      </c>
      <c r="T18" s="60">
        <v>0</v>
      </c>
      <c r="U18" s="60">
        <v>0</v>
      </c>
    </row>
    <row r="19" ht="22.9" customHeight="1" spans="1:21">
      <c r="A19" s="66">
        <v>213</v>
      </c>
      <c r="B19" s="66" t="s">
        <v>174</v>
      </c>
      <c r="C19" s="66">
        <v>22</v>
      </c>
      <c r="D19" s="66">
        <v>419</v>
      </c>
      <c r="E19" s="6" t="s">
        <v>184</v>
      </c>
      <c r="F19" s="60">
        <f t="shared" si="2"/>
        <v>13637</v>
      </c>
      <c r="G19" s="60">
        <f t="shared" si="3"/>
        <v>0</v>
      </c>
      <c r="H19" s="60">
        <v>0</v>
      </c>
      <c r="I19" s="60">
        <v>0</v>
      </c>
      <c r="J19" s="60">
        <v>0</v>
      </c>
      <c r="K19" s="60">
        <f t="shared" si="4"/>
        <v>13637</v>
      </c>
      <c r="L19" s="60">
        <v>0</v>
      </c>
      <c r="M19" s="60">
        <v>7326.57</v>
      </c>
      <c r="N19" s="60">
        <v>27</v>
      </c>
      <c r="O19" s="60">
        <v>0</v>
      </c>
      <c r="P19" s="60">
        <v>0</v>
      </c>
      <c r="Q19" s="60">
        <v>3020</v>
      </c>
      <c r="R19" s="60">
        <v>0</v>
      </c>
      <c r="S19" s="60">
        <v>3263.43</v>
      </c>
      <c r="T19" s="60">
        <v>0</v>
      </c>
      <c r="U19" s="60">
        <v>0</v>
      </c>
    </row>
    <row r="20" ht="22.9" customHeight="1" spans="1:21">
      <c r="A20" s="66" t="s">
        <v>178</v>
      </c>
      <c r="B20" s="66" t="s">
        <v>174</v>
      </c>
      <c r="C20" s="66">
        <v>24</v>
      </c>
      <c r="D20" s="66">
        <v>419</v>
      </c>
      <c r="E20" s="6" t="s">
        <v>185</v>
      </c>
      <c r="F20" s="60">
        <f t="shared" si="2"/>
        <v>2</v>
      </c>
      <c r="G20" s="60">
        <f t="shared" si="3"/>
        <v>0</v>
      </c>
      <c r="H20" s="60">
        <v>0</v>
      </c>
      <c r="I20" s="60">
        <v>0</v>
      </c>
      <c r="J20" s="60">
        <v>0</v>
      </c>
      <c r="K20" s="60">
        <f t="shared" si="4"/>
        <v>2</v>
      </c>
      <c r="L20" s="60">
        <v>0</v>
      </c>
      <c r="M20" s="60">
        <v>2</v>
      </c>
      <c r="N20" s="60">
        <v>0</v>
      </c>
      <c r="O20" s="60">
        <v>0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</row>
    <row r="21" ht="22.9" customHeight="1" spans="1:21">
      <c r="A21" s="66">
        <v>213</v>
      </c>
      <c r="B21" s="66" t="s">
        <v>174</v>
      </c>
      <c r="C21" s="66">
        <v>25</v>
      </c>
      <c r="D21" s="66">
        <v>419</v>
      </c>
      <c r="E21" s="6" t="s">
        <v>186</v>
      </c>
      <c r="F21" s="60">
        <f t="shared" si="2"/>
        <v>300</v>
      </c>
      <c r="G21" s="60">
        <f t="shared" si="3"/>
        <v>0</v>
      </c>
      <c r="H21" s="60">
        <v>0</v>
      </c>
      <c r="I21" s="60">
        <v>0</v>
      </c>
      <c r="J21" s="60">
        <v>0</v>
      </c>
      <c r="K21" s="60">
        <f t="shared" si="4"/>
        <v>300</v>
      </c>
      <c r="L21" s="60">
        <v>0</v>
      </c>
      <c r="M21" s="60">
        <v>0</v>
      </c>
      <c r="N21" s="60">
        <v>0</v>
      </c>
      <c r="O21" s="60">
        <v>0</v>
      </c>
      <c r="P21" s="60">
        <v>0</v>
      </c>
      <c r="Q21" s="60">
        <v>0</v>
      </c>
      <c r="R21" s="60">
        <v>0</v>
      </c>
      <c r="S21" s="60">
        <v>300</v>
      </c>
      <c r="T21" s="60">
        <v>0</v>
      </c>
      <c r="U21" s="60">
        <v>0</v>
      </c>
    </row>
    <row r="22" ht="22.9" customHeight="1" spans="1:21">
      <c r="A22" s="66">
        <v>213</v>
      </c>
      <c r="B22" s="66" t="s">
        <v>174</v>
      </c>
      <c r="C22" s="66">
        <v>35</v>
      </c>
      <c r="D22" s="66">
        <v>419</v>
      </c>
      <c r="E22" s="6" t="s">
        <v>187</v>
      </c>
      <c r="F22" s="60">
        <f t="shared" si="2"/>
        <v>273.9</v>
      </c>
      <c r="G22" s="60">
        <f t="shared" si="3"/>
        <v>0</v>
      </c>
      <c r="H22" s="60">
        <v>0</v>
      </c>
      <c r="I22" s="60">
        <v>0</v>
      </c>
      <c r="J22" s="60">
        <v>0</v>
      </c>
      <c r="K22" s="60">
        <f t="shared" si="4"/>
        <v>273.9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60">
        <v>0</v>
      </c>
      <c r="S22" s="60">
        <v>273.9</v>
      </c>
      <c r="T22" s="60">
        <v>0</v>
      </c>
      <c r="U22" s="60">
        <v>0</v>
      </c>
    </row>
    <row r="23" ht="22.9" customHeight="1" spans="1:21">
      <c r="A23" s="66">
        <v>213</v>
      </c>
      <c r="B23" s="66" t="s">
        <v>174</v>
      </c>
      <c r="C23" s="66">
        <v>99</v>
      </c>
      <c r="D23" s="66">
        <v>419</v>
      </c>
      <c r="E23" s="6" t="s">
        <v>188</v>
      </c>
      <c r="F23" s="60">
        <f t="shared" si="2"/>
        <v>1246.94</v>
      </c>
      <c r="G23" s="60">
        <f t="shared" si="3"/>
        <v>566.94</v>
      </c>
      <c r="H23" s="60">
        <v>147.03</v>
      </c>
      <c r="I23" s="60">
        <v>333.01</v>
      </c>
      <c r="J23" s="60">
        <v>86.9</v>
      </c>
      <c r="K23" s="60">
        <f t="shared" si="4"/>
        <v>680</v>
      </c>
      <c r="L23" s="60">
        <v>0</v>
      </c>
      <c r="M23" s="60">
        <v>38</v>
      </c>
      <c r="N23" s="60">
        <v>0</v>
      </c>
      <c r="O23" s="60">
        <v>0</v>
      </c>
      <c r="P23" s="60">
        <v>0</v>
      </c>
      <c r="Q23" s="60">
        <v>0</v>
      </c>
      <c r="R23" s="60">
        <v>0</v>
      </c>
      <c r="S23" s="60">
        <v>642</v>
      </c>
      <c r="T23" s="60">
        <v>0</v>
      </c>
      <c r="U23" s="60">
        <v>0</v>
      </c>
    </row>
    <row r="24" ht="22.9" customHeight="1" spans="1:21">
      <c r="A24" s="66" t="s">
        <v>189</v>
      </c>
      <c r="B24" s="66" t="s">
        <v>190</v>
      </c>
      <c r="C24" s="66" t="s">
        <v>174</v>
      </c>
      <c r="D24" s="66">
        <v>419</v>
      </c>
      <c r="E24" s="6" t="s">
        <v>191</v>
      </c>
      <c r="F24" s="60">
        <f t="shared" si="2"/>
        <v>144.217904</v>
      </c>
      <c r="G24" s="60">
        <f t="shared" si="3"/>
        <v>144.217904</v>
      </c>
      <c r="H24" s="60">
        <v>144.217904</v>
      </c>
      <c r="I24" s="60">
        <v>0</v>
      </c>
      <c r="J24" s="60">
        <v>0</v>
      </c>
      <c r="K24" s="60">
        <f t="shared" si="4"/>
        <v>0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0</v>
      </c>
      <c r="S24" s="60">
        <v>0</v>
      </c>
      <c r="T24" s="60">
        <v>0</v>
      </c>
      <c r="U24" s="60">
        <v>0</v>
      </c>
    </row>
    <row r="25" spans="1:5">
      <c r="A25" s="71"/>
      <c r="B25" s="71"/>
      <c r="C25" s="71"/>
      <c r="D25" s="71"/>
      <c r="E25" s="7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2" workbookViewId="0">
      <selection activeCell="D1" sqref="D1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4">
      <c r="A1" s="11"/>
      <c r="D1" s="103" t="s">
        <v>220</v>
      </c>
    </row>
    <row r="2" ht="31.9" customHeight="1" spans="1:4">
      <c r="A2" s="1" t="s">
        <v>11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10" t="s">
        <v>31</v>
      </c>
      <c r="E3" s="11"/>
    </row>
    <row r="4" ht="20.25" customHeight="1" spans="1:5">
      <c r="A4" s="3" t="s">
        <v>32</v>
      </c>
      <c r="B4" s="3"/>
      <c r="C4" s="3" t="s">
        <v>33</v>
      </c>
      <c r="D4" s="3"/>
      <c r="E4" s="10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04"/>
    </row>
    <row r="6" ht="20.25" customHeight="1" spans="1:5">
      <c r="A6" s="15" t="s">
        <v>221</v>
      </c>
      <c r="B6" s="14">
        <f>B7</f>
        <v>7463.929216</v>
      </c>
      <c r="C6" s="15" t="s">
        <v>222</v>
      </c>
      <c r="D6" s="14">
        <f>SUM(D7:D36)</f>
        <v>17998.847954</v>
      </c>
      <c r="E6" s="86"/>
    </row>
    <row r="7" ht="20.25" customHeight="1" spans="1:5">
      <c r="A7" s="4" t="s">
        <v>223</v>
      </c>
      <c r="B7" s="5">
        <f>B8+B9</f>
        <v>7463.929216</v>
      </c>
      <c r="C7" s="4" t="s">
        <v>40</v>
      </c>
      <c r="D7" s="5"/>
      <c r="E7" s="86"/>
    </row>
    <row r="8" ht="20.25" customHeight="1" spans="1:5">
      <c r="A8" s="4" t="s">
        <v>224</v>
      </c>
      <c r="B8" s="5">
        <v>7398.929216</v>
      </c>
      <c r="C8" s="4" t="s">
        <v>44</v>
      </c>
      <c r="D8" s="5"/>
      <c r="E8" s="86"/>
    </row>
    <row r="9" ht="31.15" customHeight="1" spans="1:5">
      <c r="A9" s="4" t="s">
        <v>47</v>
      </c>
      <c r="B9" s="5">
        <v>65</v>
      </c>
      <c r="C9" s="4" t="s">
        <v>48</v>
      </c>
      <c r="D9" s="5"/>
      <c r="E9" s="86"/>
    </row>
    <row r="10" ht="20.25" customHeight="1" spans="1:5">
      <c r="A10" s="4" t="s">
        <v>225</v>
      </c>
      <c r="B10" s="5"/>
      <c r="C10" s="4" t="s">
        <v>52</v>
      </c>
      <c r="D10" s="5"/>
      <c r="E10" s="86"/>
    </row>
    <row r="11" ht="20.25" customHeight="1" spans="1:5">
      <c r="A11" s="4" t="s">
        <v>226</v>
      </c>
      <c r="B11" s="5"/>
      <c r="C11" s="4" t="s">
        <v>56</v>
      </c>
      <c r="D11" s="5"/>
      <c r="E11" s="86"/>
    </row>
    <row r="12" ht="20.25" customHeight="1" spans="1:5">
      <c r="A12" s="4" t="s">
        <v>227</v>
      </c>
      <c r="B12" s="5"/>
      <c r="C12" s="4" t="s">
        <v>60</v>
      </c>
      <c r="D12" s="5"/>
      <c r="E12" s="86"/>
    </row>
    <row r="13" ht="20.25" customHeight="1" spans="1:5">
      <c r="A13" s="15" t="s">
        <v>228</v>
      </c>
      <c r="B13" s="14">
        <f>B14</f>
        <v>10534.9203</v>
      </c>
      <c r="C13" s="4" t="s">
        <v>64</v>
      </c>
      <c r="D13" s="14"/>
      <c r="E13" s="86"/>
    </row>
    <row r="14" ht="20.25" customHeight="1" spans="1:5">
      <c r="A14" s="4" t="s">
        <v>223</v>
      </c>
      <c r="B14" s="5">
        <v>10534.9203</v>
      </c>
      <c r="C14" s="4" t="s">
        <v>68</v>
      </c>
      <c r="D14" s="73">
        <f>'7一般公共预算支出表'!F11+'7一般公共预算支出表'!F13</f>
        <v>204.307864</v>
      </c>
      <c r="E14" s="86"/>
    </row>
    <row r="15" ht="20.25" customHeight="1" spans="1:5">
      <c r="A15" s="4" t="s">
        <v>225</v>
      </c>
      <c r="B15" s="5"/>
      <c r="C15" s="4" t="s">
        <v>72</v>
      </c>
      <c r="D15" s="73"/>
      <c r="E15" s="86"/>
    </row>
    <row r="16" ht="20.25" customHeight="1" spans="1:5">
      <c r="A16" s="4" t="s">
        <v>226</v>
      </c>
      <c r="B16" s="5"/>
      <c r="C16" s="4" t="s">
        <v>76</v>
      </c>
      <c r="D16" s="73">
        <f>'7一般公共预算支出表'!F16+'7一般公共预算支出表'!F17</f>
        <v>114.172924</v>
      </c>
      <c r="E16" s="86"/>
    </row>
    <row r="17" ht="20.25" customHeight="1" spans="1:5">
      <c r="A17" s="4" t="s">
        <v>227</v>
      </c>
      <c r="B17" s="5"/>
      <c r="C17" s="4" t="s">
        <v>80</v>
      </c>
      <c r="D17" s="73">
        <f>'7一般公共预算支出表'!F20</f>
        <v>92.5791</v>
      </c>
      <c r="E17" s="86"/>
    </row>
    <row r="18" ht="20.25" customHeight="1" spans="1:5">
      <c r="A18" s="4"/>
      <c r="B18" s="5"/>
      <c r="C18" s="4" t="s">
        <v>84</v>
      </c>
      <c r="D18" s="73"/>
      <c r="E18" s="86"/>
    </row>
    <row r="19" ht="20.25" customHeight="1" spans="1:5">
      <c r="A19" s="4"/>
      <c r="B19" s="4"/>
      <c r="C19" s="4" t="s">
        <v>88</v>
      </c>
      <c r="D19" s="73">
        <f>'7一般公共预算支出表'!F23+'7一般公共预算支出表'!F24+'7一般公共预算支出表'!F25+'7一般公共预算支出表'!F26+'7一般公共预算支出表'!F27+'7一般公共预算支出表'!F28+'7一般公共预算支出表'!F29+'7一般公共预算支出表'!F30+'7一般公共预算支出表'!F31+'7一般公共预算支出表'!F32+'7一般公共预算支出表'!F33</f>
        <v>17443.570162</v>
      </c>
      <c r="E19" s="86"/>
    </row>
    <row r="20" ht="20.25" customHeight="1" spans="1:5">
      <c r="A20" s="4"/>
      <c r="B20" s="4"/>
      <c r="C20" s="4" t="s">
        <v>92</v>
      </c>
      <c r="D20" s="73"/>
      <c r="E20" s="86"/>
    </row>
    <row r="21" ht="20.25" customHeight="1" spans="1:5">
      <c r="A21" s="4"/>
      <c r="B21" s="4"/>
      <c r="C21" s="4" t="s">
        <v>96</v>
      </c>
      <c r="D21" s="73"/>
      <c r="E21" s="86"/>
    </row>
    <row r="22" ht="20.25" customHeight="1" spans="1:5">
      <c r="A22" s="4"/>
      <c r="B22" s="4"/>
      <c r="C22" s="4" t="s">
        <v>99</v>
      </c>
      <c r="D22" s="73"/>
      <c r="E22" s="86"/>
    </row>
    <row r="23" ht="20.25" customHeight="1" spans="1:5">
      <c r="A23" s="4"/>
      <c r="B23" s="4"/>
      <c r="C23" s="4" t="s">
        <v>102</v>
      </c>
      <c r="D23" s="73"/>
      <c r="E23" s="86"/>
    </row>
    <row r="24" ht="20.25" customHeight="1" spans="1:5">
      <c r="A24" s="4"/>
      <c r="B24" s="4"/>
      <c r="C24" s="4" t="s">
        <v>104</v>
      </c>
      <c r="D24" s="73"/>
      <c r="E24" s="86"/>
    </row>
    <row r="25" ht="20.25" customHeight="1" spans="1:5">
      <c r="A25" s="4"/>
      <c r="B25" s="4"/>
      <c r="C25" s="4" t="s">
        <v>106</v>
      </c>
      <c r="D25" s="73"/>
      <c r="E25" s="86"/>
    </row>
    <row r="26" ht="20.25" customHeight="1" spans="1:5">
      <c r="A26" s="4"/>
      <c r="B26" s="4"/>
      <c r="C26" s="4" t="s">
        <v>108</v>
      </c>
      <c r="D26" s="73">
        <f>'7一般公共预算支出表'!F36</f>
        <v>144.217904</v>
      </c>
      <c r="E26" s="86"/>
    </row>
    <row r="27" ht="20.25" customHeight="1" spans="1:5">
      <c r="A27" s="4"/>
      <c r="B27" s="4"/>
      <c r="C27" s="4" t="s">
        <v>110</v>
      </c>
      <c r="D27" s="4"/>
      <c r="E27" s="86"/>
    </row>
    <row r="28" ht="20.25" customHeight="1" spans="1:5">
      <c r="A28" s="4"/>
      <c r="B28" s="4"/>
      <c r="C28" s="4" t="s">
        <v>112</v>
      </c>
      <c r="D28" s="4"/>
      <c r="E28" s="86"/>
    </row>
    <row r="29" ht="20.25" customHeight="1" spans="1:5">
      <c r="A29" s="4"/>
      <c r="B29" s="4"/>
      <c r="C29" s="4" t="s">
        <v>114</v>
      </c>
      <c r="D29" s="4"/>
      <c r="E29" s="86"/>
    </row>
    <row r="30" ht="20.25" customHeight="1" spans="1:5">
      <c r="A30" s="4"/>
      <c r="B30" s="4"/>
      <c r="C30" s="4" t="s">
        <v>116</v>
      </c>
      <c r="D30" s="4"/>
      <c r="E30" s="86"/>
    </row>
    <row r="31" ht="20.25" customHeight="1" spans="1:5">
      <c r="A31" s="4"/>
      <c r="B31" s="4"/>
      <c r="C31" s="4" t="s">
        <v>118</v>
      </c>
      <c r="D31" s="4"/>
      <c r="E31" s="86"/>
    </row>
    <row r="32" ht="20.25" customHeight="1" spans="1:5">
      <c r="A32" s="4"/>
      <c r="B32" s="4"/>
      <c r="C32" s="4" t="s">
        <v>120</v>
      </c>
      <c r="D32" s="4"/>
      <c r="E32" s="86"/>
    </row>
    <row r="33" ht="20.25" customHeight="1" spans="1:5">
      <c r="A33" s="4"/>
      <c r="B33" s="4"/>
      <c r="C33" s="4" t="s">
        <v>122</v>
      </c>
      <c r="D33" s="4"/>
      <c r="E33" s="86"/>
    </row>
    <row r="34" ht="20.25" customHeight="1" spans="1:5">
      <c r="A34" s="4"/>
      <c r="B34" s="4"/>
      <c r="C34" s="4" t="s">
        <v>123</v>
      </c>
      <c r="D34" s="4"/>
      <c r="E34" s="86"/>
    </row>
    <row r="35" ht="20.25" customHeight="1" spans="1:5">
      <c r="A35" s="4"/>
      <c r="B35" s="4"/>
      <c r="C35" s="4" t="s">
        <v>124</v>
      </c>
      <c r="D35" s="4"/>
      <c r="E35" s="86"/>
    </row>
    <row r="36" ht="20.25" customHeight="1" spans="1:5">
      <c r="A36" s="4"/>
      <c r="B36" s="4"/>
      <c r="C36" s="4" t="s">
        <v>125</v>
      </c>
      <c r="D36" s="4"/>
      <c r="E36" s="86"/>
    </row>
    <row r="37" ht="20.25" customHeight="1" spans="1:5">
      <c r="A37" s="4"/>
      <c r="B37" s="4"/>
      <c r="C37" s="4"/>
      <c r="D37" s="4"/>
      <c r="E37" s="86"/>
    </row>
    <row r="38" ht="20.25" customHeight="1" spans="1:5">
      <c r="A38" s="15"/>
      <c r="B38" s="15"/>
      <c r="C38" s="15" t="s">
        <v>229</v>
      </c>
      <c r="D38" s="15"/>
      <c r="E38" s="105"/>
    </row>
    <row r="39" ht="20.25" customHeight="1" spans="1:5">
      <c r="A39" s="15"/>
      <c r="B39" s="15"/>
      <c r="C39" s="15"/>
      <c r="D39" s="15"/>
      <c r="E39" s="105"/>
    </row>
    <row r="40" ht="20.25" customHeight="1" spans="1:5">
      <c r="A40" s="58" t="s">
        <v>230</v>
      </c>
      <c r="B40" s="14">
        <f>B6+B13</f>
        <v>17998.849516</v>
      </c>
      <c r="C40" s="58" t="s">
        <v>231</v>
      </c>
      <c r="D40" s="14">
        <f>D6</f>
        <v>17998.847954</v>
      </c>
      <c r="E40" s="10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zoomScale="130" zoomScaleNormal="130" workbookViewId="0">
      <selection activeCell="E11" sqref="E11"/>
    </sheetView>
  </sheetViews>
  <sheetFormatPr defaultColWidth="10" defaultRowHeight="13.5"/>
  <cols>
    <col min="1" max="2" width="4.88333333333333" style="71" customWidth="1"/>
    <col min="3" max="3" width="6" style="71" customWidth="1"/>
    <col min="4" max="4" width="9" style="71" customWidth="1"/>
    <col min="5" max="5" width="21.3833333333333" style="71" customWidth="1"/>
    <col min="6" max="6" width="16.3833333333333" style="71" customWidth="1"/>
    <col min="7" max="7" width="11.5" style="71" customWidth="1"/>
    <col min="8" max="8" width="12.5" style="71" customWidth="1"/>
    <col min="9" max="9" width="14.6333333333333" style="71" customWidth="1"/>
    <col min="10" max="10" width="11.3833333333333" style="71" customWidth="1"/>
    <col min="11" max="11" width="19" style="71" customWidth="1"/>
    <col min="12" max="12" width="9.75" style="71" customWidth="1"/>
    <col min="13" max="16384" width="10" style="71"/>
  </cols>
  <sheetData>
    <row r="1" ht="16.35" customHeight="1" spans="1:11">
      <c r="A1" s="87"/>
      <c r="D1" s="87"/>
      <c r="K1" s="101" t="s">
        <v>232</v>
      </c>
    </row>
    <row r="2" ht="43.15" customHeight="1" spans="1:11">
      <c r="A2" s="88" t="s">
        <v>12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ht="24.2" customHeight="1" spans="1:11">
      <c r="A3" s="89" t="s">
        <v>30</v>
      </c>
      <c r="B3" s="89"/>
      <c r="C3" s="89"/>
      <c r="D3" s="89"/>
      <c r="E3" s="89"/>
      <c r="F3" s="89"/>
      <c r="G3" s="89"/>
      <c r="H3" s="89"/>
      <c r="I3" s="89"/>
      <c r="J3" s="102" t="s">
        <v>31</v>
      </c>
      <c r="K3" s="102"/>
    </row>
    <row r="4" ht="24.95" customHeight="1" spans="1:11">
      <c r="A4" s="90" t="s">
        <v>156</v>
      </c>
      <c r="B4" s="90"/>
      <c r="C4" s="90"/>
      <c r="D4" s="90" t="s">
        <v>157</v>
      </c>
      <c r="E4" s="90" t="s">
        <v>158</v>
      </c>
      <c r="F4" s="90" t="s">
        <v>135</v>
      </c>
      <c r="G4" s="90" t="s">
        <v>159</v>
      </c>
      <c r="H4" s="90"/>
      <c r="I4" s="90"/>
      <c r="J4" s="90"/>
      <c r="K4" s="90" t="s">
        <v>160</v>
      </c>
    </row>
    <row r="5" ht="20.65" customHeight="1" spans="1:11">
      <c r="A5" s="90"/>
      <c r="B5" s="90"/>
      <c r="C5" s="90"/>
      <c r="D5" s="90"/>
      <c r="E5" s="90"/>
      <c r="F5" s="90"/>
      <c r="G5" s="90" t="s">
        <v>137</v>
      </c>
      <c r="H5" s="90" t="s">
        <v>233</v>
      </c>
      <c r="I5" s="90"/>
      <c r="J5" s="90" t="s">
        <v>234</v>
      </c>
      <c r="K5" s="90"/>
    </row>
    <row r="6" ht="28.5" customHeight="1" spans="1:11">
      <c r="A6" s="90" t="s">
        <v>164</v>
      </c>
      <c r="B6" s="90" t="s">
        <v>165</v>
      </c>
      <c r="C6" s="90" t="s">
        <v>166</v>
      </c>
      <c r="D6" s="90"/>
      <c r="E6" s="90"/>
      <c r="F6" s="90"/>
      <c r="G6" s="90"/>
      <c r="H6" s="90" t="s">
        <v>212</v>
      </c>
      <c r="I6" s="90" t="s">
        <v>204</v>
      </c>
      <c r="J6" s="90"/>
      <c r="K6" s="90"/>
    </row>
    <row r="7" ht="22.9" customHeight="1" spans="1:11">
      <c r="A7" s="6"/>
      <c r="B7" s="6"/>
      <c r="C7" s="6"/>
      <c r="D7" s="91"/>
      <c r="E7" s="91" t="s">
        <v>135</v>
      </c>
      <c r="F7" s="92">
        <v>17998.847954</v>
      </c>
      <c r="G7" s="92">
        <v>2696.148292</v>
      </c>
      <c r="H7" s="92">
        <v>2079.822292</v>
      </c>
      <c r="I7" s="92">
        <v>86.9</v>
      </c>
      <c r="J7" s="92">
        <v>529.426</v>
      </c>
      <c r="K7" s="92">
        <v>15302.699662</v>
      </c>
    </row>
    <row r="8" customFormat="1" ht="22.9" customHeight="1" spans="1:11">
      <c r="A8" s="6"/>
      <c r="B8" s="6"/>
      <c r="C8" s="6"/>
      <c r="D8" s="93">
        <v>419</v>
      </c>
      <c r="E8" s="74" t="s">
        <v>3</v>
      </c>
      <c r="F8" s="92">
        <v>17998.847954</v>
      </c>
      <c r="G8" s="92">
        <v>2696.148292</v>
      </c>
      <c r="H8" s="92">
        <v>2079.822292</v>
      </c>
      <c r="I8" s="92">
        <v>86.9</v>
      </c>
      <c r="J8" s="92">
        <v>529.426</v>
      </c>
      <c r="K8" s="92">
        <v>15302.699662</v>
      </c>
    </row>
    <row r="9" customFormat="1" ht="22.9" customHeight="1" spans="1:11">
      <c r="A9" s="94">
        <v>208</v>
      </c>
      <c r="B9" s="94"/>
      <c r="C9" s="95"/>
      <c r="D9" s="95">
        <v>208</v>
      </c>
      <c r="E9" s="96" t="s">
        <v>235</v>
      </c>
      <c r="F9" s="97">
        <f>G9+K9</f>
        <v>192.283872</v>
      </c>
      <c r="G9" s="97">
        <f>SUM(H9:J9)</f>
        <v>192.283872</v>
      </c>
      <c r="H9" s="97">
        <v>192.283872</v>
      </c>
      <c r="I9" s="97">
        <v>0</v>
      </c>
      <c r="J9" s="97">
        <v>0</v>
      </c>
      <c r="K9" s="97">
        <v>0</v>
      </c>
    </row>
    <row r="10" customFormat="1" ht="22.9" customHeight="1" spans="1:11">
      <c r="A10" s="94">
        <v>208</v>
      </c>
      <c r="B10" s="136" t="s">
        <v>168</v>
      </c>
      <c r="C10" s="95"/>
      <c r="D10" s="95">
        <v>20805</v>
      </c>
      <c r="E10" s="96" t="s">
        <v>236</v>
      </c>
      <c r="F10" s="97">
        <f>G10+K10</f>
        <v>192.283872</v>
      </c>
      <c r="G10" s="97">
        <f>SUM(H10:J10)</f>
        <v>192.283872</v>
      </c>
      <c r="H10" s="97">
        <v>192.283872</v>
      </c>
      <c r="I10" s="97">
        <v>0</v>
      </c>
      <c r="J10" s="97">
        <v>0</v>
      </c>
      <c r="K10" s="97">
        <v>0</v>
      </c>
    </row>
    <row r="11" ht="22.9" customHeight="1" spans="1:11">
      <c r="A11" s="66" t="s">
        <v>167</v>
      </c>
      <c r="B11" s="66" t="s">
        <v>168</v>
      </c>
      <c r="C11" s="66" t="s">
        <v>168</v>
      </c>
      <c r="D11" s="66">
        <v>2080505</v>
      </c>
      <c r="E11" s="6" t="s">
        <v>169</v>
      </c>
      <c r="F11" s="97">
        <f>G11+K11</f>
        <v>192.283872</v>
      </c>
      <c r="G11" s="97">
        <f>SUM(H11:J11)</f>
        <v>192.283872</v>
      </c>
      <c r="H11" s="97">
        <v>192.283872</v>
      </c>
      <c r="I11" s="97">
        <v>0</v>
      </c>
      <c r="J11" s="97">
        <v>0</v>
      </c>
      <c r="K11" s="97">
        <v>0</v>
      </c>
    </row>
    <row r="12" ht="22.9" customHeight="1" spans="1:11">
      <c r="A12" s="94">
        <v>208</v>
      </c>
      <c r="B12" s="94">
        <v>99</v>
      </c>
      <c r="C12" s="94"/>
      <c r="D12" s="95">
        <v>20899</v>
      </c>
      <c r="E12" s="98" t="s">
        <v>237</v>
      </c>
      <c r="F12" s="97">
        <f>G12+K12</f>
        <v>12.023992</v>
      </c>
      <c r="G12" s="97">
        <f>SUM(H12:J12)</f>
        <v>12.023992</v>
      </c>
      <c r="H12" s="97">
        <v>12.023992</v>
      </c>
      <c r="I12" s="97">
        <v>0</v>
      </c>
      <c r="J12" s="97">
        <v>0</v>
      </c>
      <c r="K12" s="97">
        <v>0</v>
      </c>
    </row>
    <row r="13" ht="22.9" customHeight="1" spans="1:11">
      <c r="A13" s="66" t="s">
        <v>167</v>
      </c>
      <c r="B13" s="66" t="s">
        <v>170</v>
      </c>
      <c r="C13" s="66" t="s">
        <v>170</v>
      </c>
      <c r="D13" s="66">
        <v>2089999</v>
      </c>
      <c r="E13" s="67" t="s">
        <v>171</v>
      </c>
      <c r="F13" s="97">
        <f>G13+K13</f>
        <v>12.023992</v>
      </c>
      <c r="G13" s="97">
        <f>SUM(H13:J13)</f>
        <v>12.023992</v>
      </c>
      <c r="H13" s="97">
        <v>12.023992</v>
      </c>
      <c r="I13" s="97">
        <v>0</v>
      </c>
      <c r="J13" s="97">
        <v>0</v>
      </c>
      <c r="K13" s="97">
        <v>0</v>
      </c>
    </row>
    <row r="14" ht="22.9" customHeight="1" spans="1:11">
      <c r="A14" s="94">
        <v>210</v>
      </c>
      <c r="B14" s="94"/>
      <c r="C14" s="94"/>
      <c r="D14" s="99">
        <v>210</v>
      </c>
      <c r="E14" s="98" t="s">
        <v>238</v>
      </c>
      <c r="F14" s="97">
        <f t="shared" ref="F14:K14" si="0">F15+F16</f>
        <v>192.652818</v>
      </c>
      <c r="G14" s="97">
        <f t="shared" si="0"/>
        <v>192.652818</v>
      </c>
      <c r="H14" s="97">
        <f t="shared" si="0"/>
        <v>192.652818</v>
      </c>
      <c r="I14" s="97">
        <f t="shared" si="0"/>
        <v>0</v>
      </c>
      <c r="J14" s="97">
        <f t="shared" si="0"/>
        <v>0</v>
      </c>
      <c r="K14" s="97">
        <f t="shared" si="0"/>
        <v>0</v>
      </c>
    </row>
    <row r="15" ht="22.9" customHeight="1" spans="1:11">
      <c r="A15" s="94">
        <v>210</v>
      </c>
      <c r="B15" s="94">
        <v>11</v>
      </c>
      <c r="C15" s="94"/>
      <c r="D15" s="99">
        <v>21011</v>
      </c>
      <c r="E15" s="98" t="s">
        <v>239</v>
      </c>
      <c r="F15" s="97">
        <f>F16+F17</f>
        <v>114.172924</v>
      </c>
      <c r="G15" s="97">
        <f>G16+G17</f>
        <v>114.172924</v>
      </c>
      <c r="H15" s="97">
        <f>H16+H17</f>
        <v>114.172924</v>
      </c>
      <c r="I15" s="97">
        <f>I16+I17</f>
        <v>0</v>
      </c>
      <c r="J15" s="97">
        <f>J16+J17</f>
        <v>0</v>
      </c>
      <c r="K15" s="97">
        <f>K16+K17</f>
        <v>0</v>
      </c>
    </row>
    <row r="16" ht="22.9" customHeight="1" spans="1:11">
      <c r="A16" s="66" t="s">
        <v>172</v>
      </c>
      <c r="B16" s="66" t="s">
        <v>173</v>
      </c>
      <c r="C16" s="66" t="s">
        <v>174</v>
      </c>
      <c r="D16" s="66">
        <v>2101101</v>
      </c>
      <c r="E16" s="6" t="s">
        <v>175</v>
      </c>
      <c r="F16" s="97">
        <f t="shared" ref="F16:F19" si="1">G16+K16</f>
        <v>78.479894</v>
      </c>
      <c r="G16" s="97">
        <f t="shared" ref="G16:G19" si="2">SUM(H16:J16)</f>
        <v>78.479894</v>
      </c>
      <c r="H16" s="97">
        <v>78.479894</v>
      </c>
      <c r="I16" s="97">
        <v>0</v>
      </c>
      <c r="J16" s="97">
        <v>0</v>
      </c>
      <c r="K16" s="97">
        <v>0</v>
      </c>
    </row>
    <row r="17" ht="22.9" customHeight="1" spans="1:11">
      <c r="A17" s="66" t="s">
        <v>172</v>
      </c>
      <c r="B17" s="66" t="s">
        <v>173</v>
      </c>
      <c r="C17" s="66">
        <v>2</v>
      </c>
      <c r="D17" s="66">
        <v>2101102</v>
      </c>
      <c r="E17" s="6" t="s">
        <v>176</v>
      </c>
      <c r="F17" s="97">
        <f t="shared" si="1"/>
        <v>35.69303</v>
      </c>
      <c r="G17" s="97">
        <f t="shared" si="2"/>
        <v>35.69303</v>
      </c>
      <c r="H17" s="97">
        <v>35.69303</v>
      </c>
      <c r="I17" s="97">
        <v>0</v>
      </c>
      <c r="J17" s="97">
        <v>0</v>
      </c>
      <c r="K17" s="97">
        <v>0</v>
      </c>
    </row>
    <row r="18" ht="22.9" customHeight="1" spans="1:11">
      <c r="A18" s="66">
        <v>211</v>
      </c>
      <c r="B18" s="66"/>
      <c r="C18" s="66"/>
      <c r="D18" s="66">
        <v>211</v>
      </c>
      <c r="E18" s="6" t="s">
        <v>240</v>
      </c>
      <c r="F18" s="97">
        <f t="shared" si="1"/>
        <v>92.5791</v>
      </c>
      <c r="G18" s="97">
        <f t="shared" si="2"/>
        <v>57.7917</v>
      </c>
      <c r="H18" s="97">
        <v>50.5917</v>
      </c>
      <c r="I18" s="97">
        <v>0</v>
      </c>
      <c r="J18" s="97">
        <v>7.2</v>
      </c>
      <c r="K18" s="97">
        <v>34.7874</v>
      </c>
    </row>
    <row r="19" ht="22.9" customHeight="1" spans="1:11">
      <c r="A19" s="66">
        <v>211</v>
      </c>
      <c r="B19" s="66">
        <v>14</v>
      </c>
      <c r="C19" s="66"/>
      <c r="D19" s="66">
        <v>21114</v>
      </c>
      <c r="E19" s="6" t="s">
        <v>241</v>
      </c>
      <c r="F19" s="97">
        <f t="shared" si="1"/>
        <v>92.5791</v>
      </c>
      <c r="G19" s="97">
        <f t="shared" si="2"/>
        <v>57.7917</v>
      </c>
      <c r="H19" s="97">
        <v>50.5917</v>
      </c>
      <c r="I19" s="97">
        <v>0</v>
      </c>
      <c r="J19" s="97">
        <v>7.2</v>
      </c>
      <c r="K19" s="97">
        <v>34.7874</v>
      </c>
    </row>
    <row r="20" ht="22.9" customHeight="1" spans="1:11">
      <c r="A20" s="66">
        <v>211</v>
      </c>
      <c r="B20" s="66">
        <v>14</v>
      </c>
      <c r="C20" s="66">
        <v>1</v>
      </c>
      <c r="D20" s="66">
        <v>2111401</v>
      </c>
      <c r="E20" s="6" t="s">
        <v>177</v>
      </c>
      <c r="F20" s="97">
        <f>G20+K20</f>
        <v>92.5791</v>
      </c>
      <c r="G20" s="97">
        <f>SUM(H20:J20)</f>
        <v>57.7917</v>
      </c>
      <c r="H20" s="97">
        <v>50.5917</v>
      </c>
      <c r="I20" s="97">
        <v>0</v>
      </c>
      <c r="J20" s="97">
        <v>7.2</v>
      </c>
      <c r="K20" s="97">
        <v>34.7874</v>
      </c>
    </row>
    <row r="21" ht="22.9" customHeight="1" spans="1:11">
      <c r="A21" s="66">
        <v>213</v>
      </c>
      <c r="B21" s="66"/>
      <c r="C21" s="66"/>
      <c r="D21" s="66">
        <v>213</v>
      </c>
      <c r="E21" s="6" t="s">
        <v>242</v>
      </c>
      <c r="F21" s="97">
        <v>17443.570162</v>
      </c>
      <c r="G21" s="97">
        <v>2175.6579</v>
      </c>
      <c r="H21" s="97">
        <v>1566.5319</v>
      </c>
      <c r="I21" s="97">
        <v>86.9</v>
      </c>
      <c r="J21" s="97">
        <v>522.226</v>
      </c>
      <c r="K21" s="97">
        <v>15267.912262</v>
      </c>
    </row>
    <row r="22" ht="22.9" customHeight="1" spans="1:11">
      <c r="A22" s="66">
        <v>213</v>
      </c>
      <c r="B22" s="137" t="s">
        <v>174</v>
      </c>
      <c r="C22" s="66"/>
      <c r="D22" s="66">
        <v>21301</v>
      </c>
      <c r="E22" s="6" t="s">
        <v>243</v>
      </c>
      <c r="F22" s="97">
        <f>SUM(F23:F33)</f>
        <v>17443.570162</v>
      </c>
      <c r="G22" s="97">
        <f>SUM(G23:G33)</f>
        <v>2175.6579</v>
      </c>
      <c r="H22" s="97">
        <f>SUM(H23:H33)</f>
        <v>1566.5319</v>
      </c>
      <c r="I22" s="97">
        <f>SUM(I23:I33)</f>
        <v>86.9</v>
      </c>
      <c r="J22" s="97">
        <f>SUM(J23:J33)</f>
        <v>522.226</v>
      </c>
      <c r="K22" s="97">
        <f>SUM(K23:K33)</f>
        <v>15267.912262</v>
      </c>
    </row>
    <row r="23" ht="22.9" customHeight="1" spans="1:11">
      <c r="A23" s="66" t="s">
        <v>178</v>
      </c>
      <c r="B23" s="66" t="s">
        <v>174</v>
      </c>
      <c r="C23" s="66" t="s">
        <v>174</v>
      </c>
      <c r="D23" s="66">
        <v>2130101</v>
      </c>
      <c r="E23" s="6" t="s">
        <v>177</v>
      </c>
      <c r="F23" s="97">
        <f t="shared" ref="F23:F34" si="3">G23+K23</f>
        <v>1383.105562</v>
      </c>
      <c r="G23" s="97">
        <f t="shared" ref="G23:G34" si="4">SUM(H23:J23)</f>
        <v>1206.9733</v>
      </c>
      <c r="H23" s="97">
        <v>1054.8373</v>
      </c>
      <c r="I23" s="97">
        <v>0</v>
      </c>
      <c r="J23" s="97">
        <v>152.136</v>
      </c>
      <c r="K23" s="97">
        <v>176.132262</v>
      </c>
    </row>
    <row r="24" ht="22.9" customHeight="1" spans="1:11">
      <c r="A24" s="66" t="s">
        <v>178</v>
      </c>
      <c r="B24" s="66" t="s">
        <v>174</v>
      </c>
      <c r="C24" s="66">
        <v>2</v>
      </c>
      <c r="D24" s="66">
        <v>2130102</v>
      </c>
      <c r="E24" s="6" t="s">
        <v>179</v>
      </c>
      <c r="F24" s="97">
        <f t="shared" si="3"/>
        <v>10</v>
      </c>
      <c r="G24" s="97">
        <f t="shared" si="4"/>
        <v>0</v>
      </c>
      <c r="H24" s="97">
        <v>0</v>
      </c>
      <c r="I24" s="97">
        <v>0</v>
      </c>
      <c r="J24" s="97">
        <v>0</v>
      </c>
      <c r="K24" s="97">
        <v>10</v>
      </c>
    </row>
    <row r="25" ht="22.9" customHeight="1" spans="1:11">
      <c r="A25" s="66" t="s">
        <v>178</v>
      </c>
      <c r="B25" s="66" t="s">
        <v>174</v>
      </c>
      <c r="C25" s="66">
        <v>6</v>
      </c>
      <c r="D25" s="66">
        <v>2130106</v>
      </c>
      <c r="E25" s="6" t="s">
        <v>180</v>
      </c>
      <c r="F25" s="97">
        <f t="shared" si="3"/>
        <v>61.79</v>
      </c>
      <c r="G25" s="97">
        <f t="shared" si="4"/>
        <v>61.79</v>
      </c>
      <c r="H25" s="97">
        <v>57.29</v>
      </c>
      <c r="I25" s="97">
        <v>0</v>
      </c>
      <c r="J25" s="97">
        <v>4.5</v>
      </c>
      <c r="K25" s="97">
        <v>0</v>
      </c>
    </row>
    <row r="26" ht="22.9" customHeight="1" spans="1:11">
      <c r="A26" s="66" t="s">
        <v>178</v>
      </c>
      <c r="B26" s="66" t="s">
        <v>174</v>
      </c>
      <c r="C26" s="66">
        <v>8</v>
      </c>
      <c r="D26" s="66">
        <v>2130108</v>
      </c>
      <c r="E26" s="6" t="s">
        <v>181</v>
      </c>
      <c r="F26" s="97">
        <f t="shared" si="3"/>
        <v>116.55</v>
      </c>
      <c r="G26" s="97">
        <f t="shared" si="4"/>
        <v>0</v>
      </c>
      <c r="H26" s="97">
        <v>0</v>
      </c>
      <c r="I26" s="97">
        <v>0</v>
      </c>
      <c r="J26" s="97">
        <v>0</v>
      </c>
      <c r="K26" s="97">
        <v>116.55</v>
      </c>
    </row>
    <row r="27" ht="22.9" customHeight="1" spans="1:11">
      <c r="A27" s="66" t="s">
        <v>178</v>
      </c>
      <c r="B27" s="66" t="s">
        <v>174</v>
      </c>
      <c r="C27" s="66">
        <v>9</v>
      </c>
      <c r="D27" s="66">
        <v>2130109</v>
      </c>
      <c r="E27" s="6" t="s">
        <v>182</v>
      </c>
      <c r="F27" s="97">
        <f t="shared" si="3"/>
        <v>85.3846</v>
      </c>
      <c r="G27" s="97">
        <f t="shared" si="4"/>
        <v>85.3846</v>
      </c>
      <c r="H27" s="97">
        <v>79.4446</v>
      </c>
      <c r="I27" s="97">
        <v>0</v>
      </c>
      <c r="J27" s="97">
        <v>5.94</v>
      </c>
      <c r="K27" s="97">
        <v>0</v>
      </c>
    </row>
    <row r="28" ht="22.9" customHeight="1" spans="1:11">
      <c r="A28" s="66" t="s">
        <v>178</v>
      </c>
      <c r="B28" s="66" t="s">
        <v>174</v>
      </c>
      <c r="C28" s="66">
        <v>12</v>
      </c>
      <c r="D28" s="66">
        <v>2130112</v>
      </c>
      <c r="E28" s="6" t="s">
        <v>183</v>
      </c>
      <c r="F28" s="97">
        <f t="shared" si="3"/>
        <v>326.9</v>
      </c>
      <c r="G28" s="97">
        <f t="shared" si="4"/>
        <v>254.57</v>
      </c>
      <c r="H28" s="97">
        <v>227.93</v>
      </c>
      <c r="I28" s="97">
        <v>0</v>
      </c>
      <c r="J28" s="97">
        <v>26.64</v>
      </c>
      <c r="K28" s="97">
        <v>72.33</v>
      </c>
    </row>
    <row r="29" ht="22.9" customHeight="1" spans="1:11">
      <c r="A29" s="66">
        <v>213</v>
      </c>
      <c r="B29" s="66" t="s">
        <v>174</v>
      </c>
      <c r="C29" s="66">
        <v>22</v>
      </c>
      <c r="D29" s="66">
        <v>2130122</v>
      </c>
      <c r="E29" s="6" t="s">
        <v>184</v>
      </c>
      <c r="F29" s="97">
        <f t="shared" si="3"/>
        <v>13637</v>
      </c>
      <c r="G29" s="97">
        <f t="shared" si="4"/>
        <v>0</v>
      </c>
      <c r="H29" s="97">
        <v>0</v>
      </c>
      <c r="I29" s="97">
        <v>0</v>
      </c>
      <c r="J29" s="97">
        <v>0</v>
      </c>
      <c r="K29" s="97">
        <v>13637</v>
      </c>
    </row>
    <row r="30" ht="22.9" customHeight="1" spans="1:11">
      <c r="A30" s="66" t="s">
        <v>178</v>
      </c>
      <c r="B30" s="66" t="s">
        <v>174</v>
      </c>
      <c r="C30" s="66">
        <v>24</v>
      </c>
      <c r="D30" s="66">
        <v>2130124</v>
      </c>
      <c r="E30" s="6" t="s">
        <v>185</v>
      </c>
      <c r="F30" s="97">
        <f t="shared" si="3"/>
        <v>2</v>
      </c>
      <c r="G30" s="97">
        <f t="shared" si="4"/>
        <v>0</v>
      </c>
      <c r="H30" s="97">
        <v>0</v>
      </c>
      <c r="I30" s="97">
        <v>0</v>
      </c>
      <c r="J30" s="97">
        <v>0</v>
      </c>
      <c r="K30" s="97">
        <v>2</v>
      </c>
    </row>
    <row r="31" ht="22.9" customHeight="1" spans="1:11">
      <c r="A31" s="66">
        <v>213</v>
      </c>
      <c r="B31" s="66" t="s">
        <v>174</v>
      </c>
      <c r="C31" s="66">
        <v>25</v>
      </c>
      <c r="D31" s="66">
        <v>2130125</v>
      </c>
      <c r="E31" s="6" t="s">
        <v>186</v>
      </c>
      <c r="F31" s="97">
        <f t="shared" si="3"/>
        <v>300</v>
      </c>
      <c r="G31" s="97">
        <f t="shared" si="4"/>
        <v>0</v>
      </c>
      <c r="H31" s="97">
        <v>0</v>
      </c>
      <c r="I31" s="97">
        <v>0</v>
      </c>
      <c r="J31" s="97">
        <v>0</v>
      </c>
      <c r="K31" s="97">
        <v>300</v>
      </c>
    </row>
    <row r="32" ht="22.9" customHeight="1" spans="1:11">
      <c r="A32" s="66">
        <v>213</v>
      </c>
      <c r="B32" s="66" t="s">
        <v>174</v>
      </c>
      <c r="C32" s="66">
        <v>35</v>
      </c>
      <c r="D32" s="66">
        <v>2130135</v>
      </c>
      <c r="E32" s="6" t="s">
        <v>187</v>
      </c>
      <c r="F32" s="97">
        <f t="shared" si="3"/>
        <v>273.9</v>
      </c>
      <c r="G32" s="97">
        <f t="shared" si="4"/>
        <v>0</v>
      </c>
      <c r="H32" s="97">
        <v>0</v>
      </c>
      <c r="I32" s="97">
        <v>0</v>
      </c>
      <c r="J32" s="97">
        <v>0</v>
      </c>
      <c r="K32" s="97">
        <v>273.9</v>
      </c>
    </row>
    <row r="33" ht="22.9" customHeight="1" spans="1:11">
      <c r="A33" s="66">
        <v>213</v>
      </c>
      <c r="B33" s="66" t="s">
        <v>174</v>
      </c>
      <c r="C33" s="66">
        <v>99</v>
      </c>
      <c r="D33" s="66">
        <v>2130199</v>
      </c>
      <c r="E33" s="6" t="s">
        <v>188</v>
      </c>
      <c r="F33" s="97">
        <f t="shared" si="3"/>
        <v>1246.94</v>
      </c>
      <c r="G33" s="97">
        <f t="shared" si="4"/>
        <v>566.94</v>
      </c>
      <c r="H33" s="97">
        <v>147.03</v>
      </c>
      <c r="I33" s="97">
        <v>86.9</v>
      </c>
      <c r="J33" s="97">
        <v>333.01</v>
      </c>
      <c r="K33" s="97">
        <v>680</v>
      </c>
    </row>
    <row r="34" ht="22.9" customHeight="1" spans="1:11">
      <c r="A34" s="94">
        <v>221</v>
      </c>
      <c r="B34" s="94"/>
      <c r="C34" s="94"/>
      <c r="D34" s="94">
        <v>221</v>
      </c>
      <c r="E34" s="100" t="s">
        <v>244</v>
      </c>
      <c r="F34" s="97">
        <f t="shared" si="3"/>
        <v>144.217904</v>
      </c>
      <c r="G34" s="97">
        <f t="shared" si="4"/>
        <v>144.217904</v>
      </c>
      <c r="H34" s="97">
        <v>144.217904</v>
      </c>
      <c r="I34" s="97">
        <v>0</v>
      </c>
      <c r="J34" s="97">
        <v>0</v>
      </c>
      <c r="K34" s="97">
        <v>0</v>
      </c>
    </row>
    <row r="35" ht="22.9" customHeight="1" spans="1:11">
      <c r="A35" s="94">
        <v>221</v>
      </c>
      <c r="B35" s="136" t="s">
        <v>245</v>
      </c>
      <c r="C35" s="94"/>
      <c r="D35" s="94">
        <v>22102</v>
      </c>
      <c r="E35" s="100" t="s">
        <v>246</v>
      </c>
      <c r="F35" s="97">
        <f>G35+K35</f>
        <v>144.217904</v>
      </c>
      <c r="G35" s="97">
        <f>SUM(H35:J35)</f>
        <v>144.217904</v>
      </c>
      <c r="H35" s="97">
        <v>144.217904</v>
      </c>
      <c r="I35" s="97">
        <v>0</v>
      </c>
      <c r="J35" s="97">
        <v>0</v>
      </c>
      <c r="K35" s="97">
        <v>0</v>
      </c>
    </row>
    <row r="36" ht="22.9" customHeight="1" spans="1:11">
      <c r="A36" s="66" t="s">
        <v>189</v>
      </c>
      <c r="B36" s="66" t="s">
        <v>190</v>
      </c>
      <c r="C36" s="66" t="s">
        <v>174</v>
      </c>
      <c r="D36" s="66">
        <v>2210201</v>
      </c>
      <c r="E36" s="6" t="s">
        <v>191</v>
      </c>
      <c r="F36" s="97">
        <f>G36+K36</f>
        <v>144.217904</v>
      </c>
      <c r="G36" s="97">
        <f>SUM(H36:J36)</f>
        <v>144.217904</v>
      </c>
      <c r="H36" s="97">
        <v>144.217904</v>
      </c>
      <c r="I36" s="97">
        <v>0</v>
      </c>
      <c r="J36" s="97">
        <v>0</v>
      </c>
      <c r="K36" s="97">
        <v>0</v>
      </c>
    </row>
  </sheetData>
  <autoFilter xmlns:etc="http://www.wps.cn/officeDocument/2017/etCustomData" ref="A6:K36" etc:filterBottomFollowUsedRange="0">
    <extLst/>
  </autoFilter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21专项资金预算汇总表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江巍</cp:lastModifiedBy>
  <dcterms:created xsi:type="dcterms:W3CDTF">2022-04-13T06:32:00Z</dcterms:created>
  <dcterms:modified xsi:type="dcterms:W3CDTF">2024-12-09T01:16:49Z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1D5BDE8311274F6788F93381310D1D1D_13</vt:lpwstr>
  </property>
</Properties>
</file>